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https://yolocountyorg-my.sharepoint.com/personal/pvalenzuela_yolocounty_org/Documents/Desktop/"/>
    </mc:Choice>
  </mc:AlternateContent>
  <xr:revisionPtr revIDLastSave="0" documentId="8_{5A1F3064-58FD-41F4-BA63-1B5F721D2974}" xr6:coauthVersionLast="47" xr6:coauthVersionMax="47" xr10:uidLastSave="{00000000-0000-0000-0000-000000000000}"/>
  <bookViews>
    <workbookView xWindow="-98" yWindow="-98" windowWidth="20715" windowHeight="13276" tabRatio="723" xr2:uid="{00000000-000D-0000-FFFF-FFFF00000000}"/>
  </bookViews>
  <sheets>
    <sheet name="Introduction" sheetId="2" r:id="rId1"/>
    <sheet name="Sections 5, 6, and 7" sheetId="4" r:id="rId2"/>
  </sheets>
  <externalReferences>
    <externalReference r:id="rId3"/>
  </externalReferences>
  <definedNames>
    <definedName name="_xlnm.Print_Area" localSheetId="0">Introduction!$A$1:$B$9</definedName>
    <definedName name="_xlnm.Print_Area" localSheetId="1">'Sections 5, 6, and 7'!$A$1:$R$147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5" i="4" l="1"/>
  <c r="F165" i="4"/>
  <c r="F166" i="4" s="1"/>
  <c r="E165" i="4"/>
  <c r="E166" i="4" s="1"/>
  <c r="D165" i="4"/>
  <c r="D166" i="4" s="1"/>
  <c r="C165" i="4"/>
  <c r="H164" i="4"/>
  <c r="I164" i="4" s="1"/>
  <c r="H163" i="4"/>
  <c r="I163" i="4" s="1"/>
  <c r="H162" i="4"/>
  <c r="I162" i="4" s="1"/>
  <c r="I161" i="4"/>
  <c r="H161" i="4"/>
  <c r="I160" i="4"/>
  <c r="H160" i="4"/>
  <c r="H159" i="4"/>
  <c r="I159" i="4" s="1"/>
  <c r="H158" i="4"/>
  <c r="I158" i="4" s="1"/>
  <c r="H157" i="4"/>
  <c r="I157" i="4" s="1"/>
  <c r="H156" i="4"/>
  <c r="I156" i="4" s="1"/>
  <c r="H155" i="4"/>
  <c r="I155" i="4" s="1"/>
  <c r="H154" i="4"/>
  <c r="I154" i="4" s="1"/>
  <c r="H153" i="4"/>
  <c r="I153" i="4" s="1"/>
  <c r="H152" i="4"/>
  <c r="H13" i="4" s="1"/>
  <c r="I151" i="4"/>
  <c r="H151" i="4"/>
  <c r="I150" i="4"/>
  <c r="H150" i="4"/>
  <c r="G150" i="4"/>
  <c r="F150" i="4"/>
  <c r="E150" i="4"/>
  <c r="D150" i="4"/>
  <c r="C150" i="4"/>
  <c r="B150" i="4"/>
  <c r="A150" i="4"/>
  <c r="E147" i="4"/>
  <c r="D147" i="4"/>
  <c r="G146" i="4"/>
  <c r="G147" i="4" s="1"/>
  <c r="F146" i="4"/>
  <c r="F147" i="4" s="1"/>
  <c r="E146" i="4"/>
  <c r="D146" i="4"/>
  <c r="H145" i="4"/>
  <c r="I145" i="4" s="1"/>
  <c r="H144" i="4"/>
  <c r="I144" i="4" s="1"/>
  <c r="H143" i="4"/>
  <c r="I143" i="4" s="1"/>
  <c r="H142" i="4"/>
  <c r="I142" i="4" s="1"/>
  <c r="H141" i="4"/>
  <c r="I141" i="4" s="1"/>
  <c r="H140" i="4"/>
  <c r="I140" i="4" s="1"/>
  <c r="H139" i="4"/>
  <c r="I139" i="4" s="1"/>
  <c r="H138" i="4"/>
  <c r="H146" i="4" s="1"/>
  <c r="I137" i="4"/>
  <c r="H137" i="4"/>
  <c r="I136" i="4"/>
  <c r="H136" i="4"/>
  <c r="H135" i="4"/>
  <c r="I135" i="4" s="1"/>
  <c r="H134" i="4"/>
  <c r="I134" i="4" s="1"/>
  <c r="H133" i="4"/>
  <c r="I133" i="4" s="1"/>
  <c r="H132" i="4"/>
  <c r="I132" i="4" s="1"/>
  <c r="I131" i="4"/>
  <c r="H131" i="4"/>
  <c r="G131" i="4"/>
  <c r="F131" i="4"/>
  <c r="E131" i="4"/>
  <c r="D131" i="4"/>
  <c r="C131" i="4"/>
  <c r="B131" i="4"/>
  <c r="A131" i="4"/>
  <c r="A130" i="4"/>
  <c r="C146" i="4" s="1"/>
  <c r="G127" i="4"/>
  <c r="F127" i="4"/>
  <c r="E127" i="4"/>
  <c r="D127" i="4"/>
  <c r="C127" i="4"/>
  <c r="H126" i="4"/>
  <c r="I126" i="4" s="1"/>
  <c r="H125" i="4"/>
  <c r="I125" i="4" s="1"/>
  <c r="H124" i="4"/>
  <c r="I124" i="4" s="1"/>
  <c r="H123" i="4"/>
  <c r="I123" i="4" s="1"/>
  <c r="H122" i="4"/>
  <c r="I122" i="4" s="1"/>
  <c r="H121" i="4"/>
  <c r="I121" i="4" s="1"/>
  <c r="H120" i="4"/>
  <c r="I120" i="4" s="1"/>
  <c r="H119" i="4"/>
  <c r="I119" i="4" s="1"/>
  <c r="H118" i="4"/>
  <c r="I118" i="4" s="1"/>
  <c r="H117" i="4"/>
  <c r="I117" i="4" s="1"/>
  <c r="H116" i="4"/>
  <c r="I116" i="4" s="1"/>
  <c r="H115" i="4"/>
  <c r="I115" i="4" s="1"/>
  <c r="H114" i="4"/>
  <c r="H127" i="4" s="1"/>
  <c r="H113" i="4"/>
  <c r="I113" i="4" s="1"/>
  <c r="I112" i="4"/>
  <c r="H112" i="4"/>
  <c r="G112" i="4"/>
  <c r="F112" i="4"/>
  <c r="E112" i="4"/>
  <c r="D112" i="4"/>
  <c r="C112" i="4"/>
  <c r="B112" i="4"/>
  <c r="A112" i="4"/>
  <c r="A111" i="4"/>
  <c r="F109" i="4"/>
  <c r="E109" i="4"/>
  <c r="D109" i="4"/>
  <c r="H108" i="4"/>
  <c r="G108" i="4"/>
  <c r="F108" i="4"/>
  <c r="E108" i="4"/>
  <c r="D108" i="4"/>
  <c r="C108" i="4"/>
  <c r="H107" i="4"/>
  <c r="I107" i="4" s="1"/>
  <c r="H106" i="4"/>
  <c r="I106" i="4" s="1"/>
  <c r="H105" i="4"/>
  <c r="I105" i="4" s="1"/>
  <c r="H104" i="4"/>
  <c r="I104" i="4" s="1"/>
  <c r="H103" i="4"/>
  <c r="I103" i="4" s="1"/>
  <c r="H102" i="4"/>
  <c r="I102" i="4" s="1"/>
  <c r="H101" i="4"/>
  <c r="I101" i="4" s="1"/>
  <c r="I100" i="4"/>
  <c r="H100" i="4"/>
  <c r="I99" i="4"/>
  <c r="H99" i="4"/>
  <c r="H98" i="4"/>
  <c r="I98" i="4" s="1"/>
  <c r="H97" i="4"/>
  <c r="I97" i="4" s="1"/>
  <c r="H96" i="4"/>
  <c r="I96" i="4" s="1"/>
  <c r="H95" i="4"/>
  <c r="I95" i="4" s="1"/>
  <c r="H94" i="4"/>
  <c r="I94" i="4" s="1"/>
  <c r="I93" i="4"/>
  <c r="H93" i="4"/>
  <c r="G93" i="4"/>
  <c r="F93" i="4"/>
  <c r="E93" i="4"/>
  <c r="D93" i="4"/>
  <c r="C93" i="4"/>
  <c r="B93" i="4"/>
  <c r="A93" i="4"/>
  <c r="A92" i="4"/>
  <c r="G89" i="4"/>
  <c r="F89" i="4"/>
  <c r="E89" i="4"/>
  <c r="D89" i="4"/>
  <c r="C89" i="4"/>
  <c r="H88" i="4"/>
  <c r="I88" i="4" s="1"/>
  <c r="H87" i="4"/>
  <c r="I87" i="4" s="1"/>
  <c r="H86" i="4"/>
  <c r="I86" i="4" s="1"/>
  <c r="H85" i="4"/>
  <c r="I85" i="4" s="1"/>
  <c r="H84" i="4"/>
  <c r="I84" i="4" s="1"/>
  <c r="H83" i="4"/>
  <c r="I83" i="4" s="1"/>
  <c r="H82" i="4"/>
  <c r="I82" i="4" s="1"/>
  <c r="H81" i="4"/>
  <c r="I81" i="4" s="1"/>
  <c r="H80" i="4"/>
  <c r="I80" i="4" s="1"/>
  <c r="H79" i="4"/>
  <c r="I79" i="4" s="1"/>
  <c r="H78" i="4"/>
  <c r="I78" i="4" s="1"/>
  <c r="H77" i="4"/>
  <c r="H89" i="4" s="1"/>
  <c r="H76" i="4"/>
  <c r="I76" i="4" s="1"/>
  <c r="H75" i="4"/>
  <c r="I75" i="4" s="1"/>
  <c r="I74" i="4"/>
  <c r="H74" i="4"/>
  <c r="G74" i="4"/>
  <c r="F74" i="4"/>
  <c r="E74" i="4"/>
  <c r="D74" i="4"/>
  <c r="C74" i="4"/>
  <c r="B74" i="4"/>
  <c r="A74" i="4"/>
  <c r="A73" i="4"/>
  <c r="G71" i="4"/>
  <c r="F71" i="4"/>
  <c r="E71" i="4"/>
  <c r="D71" i="4"/>
  <c r="G70" i="4"/>
  <c r="F70" i="4"/>
  <c r="E70" i="4"/>
  <c r="D70" i="4"/>
  <c r="C70" i="4"/>
  <c r="H69" i="4"/>
  <c r="I69" i="4" s="1"/>
  <c r="H68" i="4"/>
  <c r="I68" i="4" s="1"/>
  <c r="H67" i="4"/>
  <c r="I67" i="4" s="1"/>
  <c r="H66" i="4"/>
  <c r="I66" i="4" s="1"/>
  <c r="H65" i="4"/>
  <c r="I65" i="4" s="1"/>
  <c r="H64" i="4"/>
  <c r="I64" i="4" s="1"/>
  <c r="I63" i="4"/>
  <c r="H63" i="4"/>
  <c r="I62" i="4"/>
  <c r="H62" i="4"/>
  <c r="H61" i="4"/>
  <c r="I61" i="4" s="1"/>
  <c r="H60" i="4"/>
  <c r="I60" i="4" s="1"/>
  <c r="H59" i="4"/>
  <c r="I59" i="4" s="1"/>
  <c r="H58" i="4"/>
  <c r="I58" i="4" s="1"/>
  <c r="H57" i="4"/>
  <c r="I57" i="4" s="1"/>
  <c r="H56" i="4"/>
  <c r="H70" i="4" s="1"/>
  <c r="I55" i="4"/>
  <c r="H55" i="4"/>
  <c r="G55" i="4"/>
  <c r="F55" i="4"/>
  <c r="E55" i="4"/>
  <c r="D55" i="4"/>
  <c r="C55" i="4"/>
  <c r="B55" i="4"/>
  <c r="A55" i="4"/>
  <c r="A54" i="4"/>
  <c r="G51" i="4"/>
  <c r="F51" i="4"/>
  <c r="E51" i="4"/>
  <c r="D51" i="4"/>
  <c r="D52" i="4" s="1"/>
  <c r="C51" i="4"/>
  <c r="H50" i="4"/>
  <c r="I50" i="4" s="1"/>
  <c r="H49" i="4"/>
  <c r="I49" i="4" s="1"/>
  <c r="H48" i="4"/>
  <c r="I48" i="4" s="1"/>
  <c r="H47" i="4"/>
  <c r="I47" i="4" s="1"/>
  <c r="H46" i="4"/>
  <c r="I46" i="4" s="1"/>
  <c r="H45" i="4"/>
  <c r="I45" i="4" s="1"/>
  <c r="H44" i="4"/>
  <c r="I44" i="4" s="1"/>
  <c r="H43" i="4"/>
  <c r="I43" i="4" s="1"/>
  <c r="H42" i="4"/>
  <c r="I42" i="4" s="1"/>
  <c r="H41" i="4"/>
  <c r="I41" i="4" s="1"/>
  <c r="H40" i="4"/>
  <c r="I40" i="4" s="1"/>
  <c r="H39" i="4"/>
  <c r="I39" i="4" s="1"/>
  <c r="H38" i="4"/>
  <c r="I38" i="4" s="1"/>
  <c r="I37" i="4"/>
  <c r="H37" i="4"/>
  <c r="G37" i="4"/>
  <c r="F37" i="4"/>
  <c r="E37" i="4"/>
  <c r="D37" i="4"/>
  <c r="C37" i="4"/>
  <c r="B37" i="4"/>
  <c r="A37" i="4"/>
  <c r="A36" i="4"/>
  <c r="G34" i="4"/>
  <c r="F34" i="4"/>
  <c r="E34" i="4"/>
  <c r="D34" i="4"/>
  <c r="G33" i="4"/>
  <c r="F33" i="4"/>
  <c r="E33" i="4"/>
  <c r="D33" i="4"/>
  <c r="C33" i="4"/>
  <c r="H32" i="4"/>
  <c r="I32" i="4" s="1"/>
  <c r="H31" i="4"/>
  <c r="I31" i="4" s="1"/>
  <c r="H30" i="4"/>
  <c r="I30" i="4" s="1"/>
  <c r="H29" i="4"/>
  <c r="I29" i="4" s="1"/>
  <c r="H28" i="4"/>
  <c r="I28" i="4" s="1"/>
  <c r="H27" i="4"/>
  <c r="I27" i="4" s="1"/>
  <c r="I26" i="4"/>
  <c r="H26" i="4"/>
  <c r="I25" i="4"/>
  <c r="H25" i="4"/>
  <c r="H24" i="4"/>
  <c r="I24" i="4" s="1"/>
  <c r="H23" i="4"/>
  <c r="I23" i="4" s="1"/>
  <c r="H22" i="4"/>
  <c r="I22" i="4" s="1"/>
  <c r="H21" i="4"/>
  <c r="I21" i="4" s="1"/>
  <c r="H20" i="4"/>
  <c r="H33" i="4" s="1"/>
  <c r="D15" i="4"/>
  <c r="G13" i="4"/>
  <c r="G166" i="4" s="1"/>
  <c r="F13" i="4"/>
  <c r="E13" i="4"/>
  <c r="D13" i="4"/>
  <c r="G12" i="4"/>
  <c r="F12" i="4"/>
  <c r="E12" i="4"/>
  <c r="D12" i="4"/>
  <c r="G11" i="4"/>
  <c r="G128" i="4" s="1"/>
  <c r="F11" i="4"/>
  <c r="F128" i="4" s="1"/>
  <c r="E11" i="4"/>
  <c r="E128" i="4" s="1"/>
  <c r="D11" i="4"/>
  <c r="D128" i="4" s="1"/>
  <c r="H10" i="4"/>
  <c r="H109" i="4" s="1"/>
  <c r="G10" i="4"/>
  <c r="G109" i="4" s="1"/>
  <c r="F10" i="4"/>
  <c r="E10" i="4"/>
  <c r="D10" i="4"/>
  <c r="G9" i="4"/>
  <c r="G90" i="4" s="1"/>
  <c r="F9" i="4"/>
  <c r="F90" i="4" s="1"/>
  <c r="E9" i="4"/>
  <c r="E90" i="4" s="1"/>
  <c r="D9" i="4"/>
  <c r="D90" i="4" s="1"/>
  <c r="G8" i="4"/>
  <c r="F8" i="4"/>
  <c r="E8" i="4"/>
  <c r="D8" i="4"/>
  <c r="G7" i="4"/>
  <c r="G52" i="4" s="1"/>
  <c r="F7" i="4"/>
  <c r="F52" i="4" s="1"/>
  <c r="E7" i="4"/>
  <c r="E52" i="4" s="1"/>
  <c r="D7" i="4"/>
  <c r="G6" i="4"/>
  <c r="F6" i="4"/>
  <c r="E6" i="4"/>
  <c r="D6" i="4"/>
  <c r="N34" i="4"/>
  <c r="N33" i="4"/>
  <c r="N32" i="4"/>
  <c r="N31" i="4"/>
  <c r="N30" i="4"/>
  <c r="N29" i="4"/>
  <c r="N28" i="4"/>
  <c r="N27" i="4"/>
  <c r="N26" i="4"/>
  <c r="N25" i="4"/>
  <c r="N24" i="4"/>
  <c r="N23" i="4"/>
  <c r="N22" i="4"/>
  <c r="N21" i="4"/>
  <c r="I10" i="4" l="1"/>
  <c r="I109" i="4" s="1"/>
  <c r="I108" i="4"/>
  <c r="I12" i="4"/>
  <c r="I51" i="4"/>
  <c r="I7" i="4"/>
  <c r="I138" i="4"/>
  <c r="I146" i="4" s="1"/>
  <c r="G15" i="4"/>
  <c r="I114" i="4"/>
  <c r="I127" i="4" s="1"/>
  <c r="E15" i="4"/>
  <c r="I152" i="4"/>
  <c r="I13" i="4" s="1"/>
  <c r="H7" i="4"/>
  <c r="H52" i="4" s="1"/>
  <c r="I56" i="4"/>
  <c r="H11" i="4"/>
  <c r="H128" i="4" s="1"/>
  <c r="H51" i="4"/>
  <c r="H8" i="4"/>
  <c r="H71" i="4" s="1"/>
  <c r="H165" i="4"/>
  <c r="H166" i="4" s="1"/>
  <c r="H12" i="4"/>
  <c r="H147" i="4" s="1"/>
  <c r="H9" i="4"/>
  <c r="H90" i="4" s="1"/>
  <c r="H6" i="4"/>
  <c r="I77" i="4"/>
  <c r="I9" i="4" s="1"/>
  <c r="F15" i="4"/>
  <c r="I20" i="4"/>
  <c r="I70" i="4" l="1"/>
  <c r="I8" i="4"/>
  <c r="I71" i="4" s="1"/>
  <c r="I165" i="4"/>
  <c r="I52" i="4"/>
  <c r="I166" i="4"/>
  <c r="I33" i="4"/>
  <c r="I6" i="4"/>
  <c r="I147" i="4"/>
  <c r="I11" i="4"/>
  <c r="I128" i="4" s="1"/>
  <c r="H34" i="4"/>
  <c r="H15" i="4"/>
  <c r="I89" i="4"/>
  <c r="I90" i="4" s="1"/>
  <c r="I15" i="4" l="1"/>
  <c r="I34" i="4"/>
</calcChain>
</file>

<file path=xl/sharedStrings.xml><?xml version="1.0" encoding="utf-8"?>
<sst xmlns="http://schemas.openxmlformats.org/spreadsheetml/2006/main" count="423" uniqueCount="58">
  <si>
    <t>County</t>
  </si>
  <si>
    <t>District</t>
  </si>
  <si>
    <t>Yolo</t>
  </si>
  <si>
    <r>
      <rPr>
        <b/>
        <sz val="11"/>
        <color theme="1"/>
        <rFont val="Calibri"/>
        <family val="2"/>
        <scheme val="minor"/>
      </rPr>
      <t>Definition of Default</t>
    </r>
    <r>
      <rPr>
        <sz val="11"/>
        <color theme="1"/>
        <rFont val="Calibri"/>
        <family val="2"/>
        <scheme val="minor"/>
      </rPr>
      <t xml:space="preserve">: A "Defaulted Assessment" means, with respect to any PACE asset, (x) a payment in full of the property tax obligation with respect to any Assessment on such PACE Asset has not been made (and which continues to remain unpaid in full) for two (2) or more consecutive years after the first due date for such PACE Asset or (y) such PACE Asset is uncollectible as a result of the underlying real property associated with such PACE Asset being destroyed, inexistent, non-taxable and/or otherwise having an appraised value that is less than the amount owed in respect of such PACE Asset; provided, however, such PACE Asset shall no longer constitute a Defaulted Assessment once all of the delinquent payments or all of the amounts deemed uncollectible in respect of such Assessments have been paid in full. </t>
    </r>
  </si>
  <si>
    <t>City</t>
  </si>
  <si>
    <t xml:space="preserve">Reporting Period: </t>
  </si>
  <si>
    <t>Tax Year</t>
  </si>
  <si>
    <t>Delinquent Amount</t>
  </si>
  <si>
    <t>Number of Delinquent APNs</t>
  </si>
  <si>
    <t>Number of Delinquent Projects</t>
  </si>
  <si>
    <t>Number of Missed Payments</t>
  </si>
  <si>
    <t>Of which are Dec</t>
  </si>
  <si>
    <t>Of which are Apr</t>
  </si>
  <si>
    <t>FY16-17</t>
  </si>
  <si>
    <t>FY17-18</t>
  </si>
  <si>
    <t>FY18-19</t>
  </si>
  <si>
    <t>Total</t>
  </si>
  <si>
    <t>Zip Code</t>
  </si>
  <si>
    <t>95691</t>
  </si>
  <si>
    <t>Defaulted Amount</t>
  </si>
  <si>
    <t>Number of Defaulted APNs</t>
  </si>
  <si>
    <t>FY19-20</t>
  </si>
  <si>
    <r>
      <rPr>
        <b/>
        <sz val="11"/>
        <color theme="1"/>
        <rFont val="Calibri"/>
        <family val="2"/>
        <scheme val="minor"/>
      </rPr>
      <t>Methodologies/Assumptions/Sources</t>
    </r>
    <r>
      <rPr>
        <sz val="11"/>
        <color theme="1"/>
        <rFont val="Calibri"/>
        <family val="2"/>
        <scheme val="minor"/>
      </rPr>
      <t xml:space="preserve">: Impact data is based on University of Southern California Schwarzenegger Institute research released in March 2019, “Impacts of the Property Assessed Clean Energy (PACE) Program on the Economies of California and Florida,” utilizing, in part, Ygrene’s proprietary impact model. </t>
    </r>
  </si>
  <si>
    <t>% Total Defaults</t>
  </si>
  <si>
    <t>Years in Default</t>
  </si>
  <si>
    <t>FY20-21</t>
  </si>
  <si>
    <t>WINTERS</t>
  </si>
  <si>
    <t>ESPARTO</t>
  </si>
  <si>
    <t>WEST SACRAMENTO</t>
  </si>
  <si>
    <t>WOODLAND</t>
  </si>
  <si>
    <t>(1) The number of PACE assessments funded, by city, county, and ZIP Code.
(2) The aggregate dollar amount of PACE assessments funded, by city, county, and ZIP Code.
(3) The average dollar amount of PACE assessments funded, by city, county, and ZIP Code.
(4) The categories of installed efficiency improvements whether energy or water efficiency, renewable energy, wildfire safety improvements, or seismic improvements, and the percentage of PACE assessments represented by each category type, on a number and dollar basis, by city, county, and ZIP Code.
(5) The definition of default used by the program administrator.
(6) For each delinquent assessment:
(A) The total delinquent amount.
(B) The number and dates of missed payments.
(C) ZIP Code, city, and county in which the underlying property is located.
(7) For each defaulted assessment:
(A) The total defaulted amount.
(B) The number and dates of missed payments.
(C) ZIP Code, city, and county in which the underlying property is located.
(D) The percentage the defaults represent of the total assessments within each ZIP Code.
(E) The total number of parcels defaulted and the number of years in default for each property.
(8) The estimated total amount of energy saved, and the estimated total dollar amount of those savings by property owners by the efficiency improvements installed in the calendar year, by city, county, and ZIP Code. In addition, the report shall state the total number of energy savings improvements, and number of improvements installed that are qualified for the Energy Star program of the United States Environmental Protection Agency, including the overall average efficiency rating of installed units for each product type.
(9) The estimated total amount of renewable energy produced by the efficiency improvements installed in the calendar year, by city, county, and ZIP Code. In addition, the report shall state the total number of renewable energy installations, including the average and median system size.
(10) The estimated total amount of water saved, and the estimated total dollar amount of such savings by property owners, by city, county, and ZIP Code. In addition, the report shall state the total number of water savings improvements, the number of efficiency improvements that are qualified for the WaterSense program of the United States Environmental Protection Agency, including the overall average efficiency rating of installed units for each product type.
(11) The estimated amount of greenhouse gas emissions reductions.
(12) The estimated number of jobs created.
(13) The average and median amount of annual and total PACE assessments based on ZIP Code, by city, county, and ZIP Code.
(14) The number and percentage of homeowners over 60 years old by city, county, and ZIP Code.</t>
  </si>
  <si>
    <t>95695</t>
  </si>
  <si>
    <t>95776</t>
  </si>
  <si>
    <t>CLARKSBURG</t>
  </si>
  <si>
    <t>95612</t>
  </si>
  <si>
    <t>DAVIS</t>
  </si>
  <si>
    <t>95618</t>
  </si>
  <si>
    <t>EL MACERO</t>
  </si>
  <si>
    <t>95694</t>
  </si>
  <si>
    <t>Check Total</t>
  </si>
  <si>
    <t>GUINDA</t>
  </si>
  <si>
    <t>KNIGHTS LANDING</t>
  </si>
  <si>
    <t>RUMSEY</t>
  </si>
  <si>
    <t>ZAMORA</t>
  </si>
  <si>
    <t>Streets and Highways Code Section 5954 Reporting - Ygrene Energy Fund California, LLC, California Program Administrator License #60DBO-91942 - August 1st, 2022 - Produced for Yolo County</t>
  </si>
  <si>
    <t>DEFAULT</t>
  </si>
  <si>
    <t>FY21-22</t>
  </si>
  <si>
    <t>2013-1</t>
  </si>
  <si>
    <t>FY22-23</t>
  </si>
  <si>
    <t>95616</t>
  </si>
  <si>
    <t>95627</t>
  </si>
  <si>
    <t>95637</t>
  </si>
  <si>
    <t>95645</t>
  </si>
  <si>
    <t>95605</t>
  </si>
  <si>
    <t>95698</t>
  </si>
  <si>
    <t>95679</t>
  </si>
  <si>
    <t>FY23-24</t>
  </si>
  <si>
    <t xml:space="preserve">This report is submitted by Ygrene Energy Fund California, LLC in fulfillment of the reporting requirements under section 5954 of the Streets and Highways Code. The information included in this file is in regard to the reporting requirement established in the Streets and Highways code section 5954 for activity that occurred between Jan 1 - June 30th 2024 under Yolo County. Each tab corresponds to a specific subsection in section 5954 of the Streets and Highways code listed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</si>
</sst>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7" x14ac:knownFonts="1">
    <font>
      <sz val="11"/>
      <color theme="1"/>
      <name val="Calibri"/>
      <family val="2"/>
      <scheme val="minor"/>
    </font>
    <font>
      <b/>
      <sz val="11"/>
      <color theme="1"/>
      <name val="Calibri"/>
      <family val="2"/>
      <scheme val="minor"/>
    </font>
    <font>
      <sz val="11"/>
      <color theme="1"/>
      <name val="Calibri"/>
      <family val="2"/>
      <scheme val="minor"/>
    </font>
    <font>
      <b/>
      <u/>
      <sz val="16"/>
      <color theme="1"/>
      <name val="Calibri"/>
      <family val="2"/>
      <scheme val="minor"/>
    </font>
    <font>
      <sz val="10"/>
      <color theme="1"/>
      <name val="Calibri"/>
      <family val="2"/>
      <scheme val="minor"/>
    </font>
    <font>
      <i/>
      <sz val="11"/>
      <color theme="1"/>
      <name val="Calibri"/>
      <family val="2"/>
      <scheme val="minor"/>
    </font>
    <font>
      <sz val="10"/>
      <color theme="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theme="0" tint="-4.9989318521683403E-2"/>
        <bgColor indexed="64"/>
      </patternFill>
    </fill>
  </fills>
  <borders count="3">
    <border>
      <left/>
      <right/>
      <top/>
      <bottom/>
      <diagonal/>
    </border>
    <border>
      <left/>
      <right/>
      <top style="thin">
        <color indexed="64"/>
      </top>
      <bottom style="medium">
        <color indexed="64"/>
      </bottom>
      <diagonal/>
    </border>
    <border>
      <left/>
      <right/>
      <top style="thin">
        <color auto="1"/>
      </top>
      <bottom style="double">
        <color auto="1"/>
      </bottom>
      <diagonal/>
    </border>
  </borders>
  <cellStyleXfs count="5">
    <xf numFmtId="0" fontId="0"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6" fillId="0" borderId="0"/>
  </cellStyleXfs>
  <cellXfs count="30">
    <xf numFmtId="0" fontId="0" fillId="0" borderId="0" xfId="0"/>
    <xf numFmtId="0" fontId="3" fillId="0" borderId="0" xfId="0" applyFont="1" applyAlignment="1">
      <alignment wrapText="1"/>
    </xf>
    <xf numFmtId="0" fontId="0" fillId="0" borderId="0" xfId="0" applyAlignment="1">
      <alignment wrapText="1"/>
    </xf>
    <xf numFmtId="0" fontId="4" fillId="0" borderId="0" xfId="0" applyFont="1" applyAlignment="1">
      <alignment wrapText="1"/>
    </xf>
    <xf numFmtId="0" fontId="0" fillId="0" borderId="0" xfId="0" applyAlignment="1">
      <alignment vertical="top" wrapText="1"/>
    </xf>
    <xf numFmtId="0" fontId="1" fillId="0" borderId="0" xfId="0" applyFont="1"/>
    <xf numFmtId="0" fontId="1" fillId="0" borderId="0" xfId="0" applyFont="1" applyAlignment="1">
      <alignment wrapText="1"/>
    </xf>
    <xf numFmtId="44" fontId="0" fillId="0" borderId="0" xfId="0" applyNumberFormat="1"/>
    <xf numFmtId="0" fontId="5" fillId="0" borderId="0" xfId="0" applyFont="1"/>
    <xf numFmtId="164" fontId="0" fillId="0" borderId="0" xfId="2" applyNumberFormat="1" applyFont="1"/>
    <xf numFmtId="43" fontId="1" fillId="0" borderId="1" xfId="2" applyFont="1" applyBorder="1"/>
    <xf numFmtId="9" fontId="0" fillId="0" borderId="0" xfId="1" applyFont="1"/>
    <xf numFmtId="9" fontId="1" fillId="0" borderId="0" xfId="1" applyFont="1" applyAlignment="1">
      <alignment wrapText="1"/>
    </xf>
    <xf numFmtId="43" fontId="0" fillId="0" borderId="0" xfId="0" applyNumberFormat="1"/>
    <xf numFmtId="0" fontId="1" fillId="0" borderId="0" xfId="0" applyFont="1" applyAlignment="1">
      <alignment horizontal="center"/>
    </xf>
    <xf numFmtId="43" fontId="0" fillId="0" borderId="0" xfId="2" applyFont="1"/>
    <xf numFmtId="14" fontId="1" fillId="0" borderId="0" xfId="0" applyNumberFormat="1" applyFont="1" applyAlignment="1">
      <alignment horizontal="center"/>
    </xf>
    <xf numFmtId="43" fontId="1" fillId="0" borderId="0" xfId="2" applyFont="1"/>
    <xf numFmtId="164" fontId="1" fillId="0" borderId="0" xfId="2" applyNumberFormat="1" applyFont="1"/>
    <xf numFmtId="0" fontId="0" fillId="0" borderId="0" xfId="0" applyAlignment="1">
      <alignment horizontal="center"/>
    </xf>
    <xf numFmtId="0" fontId="1" fillId="4" borderId="0" xfId="0" applyFont="1" applyFill="1" applyAlignment="1">
      <alignment horizontal="center" vertical="center" wrapText="1"/>
    </xf>
    <xf numFmtId="43" fontId="1" fillId="4" borderId="0" xfId="2" applyFont="1" applyFill="1" applyAlignment="1">
      <alignment horizontal="center" vertical="center" wrapText="1"/>
    </xf>
    <xf numFmtId="164" fontId="1" fillId="0" borderId="1" xfId="2" applyNumberFormat="1" applyFont="1" applyBorder="1"/>
    <xf numFmtId="0" fontId="1" fillId="2" borderId="0" xfId="0" applyFont="1" applyFill="1"/>
    <xf numFmtId="44" fontId="0" fillId="0" borderId="0" xfId="2" applyNumberFormat="1" applyFont="1"/>
    <xf numFmtId="43" fontId="5" fillId="0" borderId="2" xfId="2" applyFont="1" applyBorder="1"/>
    <xf numFmtId="164" fontId="5" fillId="0" borderId="2" xfId="2" applyNumberFormat="1" applyFont="1" applyBorder="1"/>
    <xf numFmtId="43" fontId="5" fillId="0" borderId="0" xfId="3" applyNumberFormat="1" applyFont="1"/>
    <xf numFmtId="43" fontId="1" fillId="2" borderId="0" xfId="0" applyNumberFormat="1" applyFont="1" applyFill="1"/>
    <xf numFmtId="0" fontId="1" fillId="3" borderId="0" xfId="0" applyFont="1" applyFill="1" applyAlignment="1">
      <alignment horizontal="center"/>
    </xf>
  </cellXfs>
  <cellStyles count="5">
    <cellStyle name="Comma" xfId="2" builtinId="3"/>
    <cellStyle name="Currency" xfId="3" builtinId="4"/>
    <cellStyle name="Normal" xfId="0" builtinId="0"/>
    <cellStyle name="Normal 2" xfId="4" xr:uid="{AE7534E4-A003-4F8B-BA92-E3660CE58659}"/>
    <cellStyle name="Percent" xfId="1"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ygrene-my.sharepoint.com/personal/neil_sherlock_ygrene_com/Documents/Desktop/Commercial%20-%20Local/Government%20Affairs/-%20SB242%20Reporting/2023-Q2%20Ygrene%20DQ%202013-1%20Yolo%20(2023.09.29).xlsx" TargetMode="External"/><Relationship Id="rId1" Type="http://schemas.openxmlformats.org/officeDocument/2006/relationships/externalLinkPath" Target="https://ygrene-my.sharepoint.com/personal/neil_sherlock_ygrene_com/Documents/Desktop/Commercial%20-%20Local/Government%20Affairs/-%20SB242%20Reporting/2023%20-%202H/2023-Q2%20Ygrene%20DQ%202013-1%20Yolo%20(2023.09.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13-1 Yolo"/>
    </sheetNames>
    <sheetDataSet>
      <sheetData sheetId="0">
        <row r="1">
          <cell r="B1" t="str">
            <v>District</v>
          </cell>
          <cell r="C1" t="str">
            <v>2013-1</v>
          </cell>
        </row>
        <row r="2">
          <cell r="B2" t="str">
            <v xml:space="preserve">Reporting Period: </v>
          </cell>
          <cell r="C2">
            <v>45107</v>
          </cell>
        </row>
        <row r="5">
          <cell r="C5" t="str">
            <v>Tax Year</v>
          </cell>
          <cell r="J5" t="str">
            <v>Defaulted Amount</v>
          </cell>
        </row>
        <row r="6">
          <cell r="C6" t="str">
            <v>FY16-17</v>
          </cell>
          <cell r="J6">
            <v>0</v>
          </cell>
        </row>
        <row r="7">
          <cell r="C7" t="str">
            <v>FY17-18</v>
          </cell>
          <cell r="J7">
            <v>0</v>
          </cell>
        </row>
        <row r="8">
          <cell r="C8" t="str">
            <v>FY18-19</v>
          </cell>
          <cell r="J8">
            <v>0</v>
          </cell>
        </row>
        <row r="9">
          <cell r="C9" t="str">
            <v>FY19-20</v>
          </cell>
          <cell r="J9">
            <v>0</v>
          </cell>
        </row>
        <row r="10">
          <cell r="C10" t="str">
            <v>FY20-21</v>
          </cell>
          <cell r="J10">
            <v>0</v>
          </cell>
        </row>
        <row r="11">
          <cell r="C11" t="str">
            <v>FY21-22</v>
          </cell>
          <cell r="J11">
            <v>0</v>
          </cell>
        </row>
        <row r="12">
          <cell r="C12" t="str">
            <v>FY22-23</v>
          </cell>
          <cell r="J12">
            <v>0</v>
          </cell>
        </row>
        <row r="14">
          <cell r="C14" t="str">
            <v>Total</v>
          </cell>
          <cell r="J14">
            <v>0</v>
          </cell>
        </row>
        <row r="17">
          <cell r="A17" t="str">
            <v>FY16-17</v>
          </cell>
        </row>
        <row r="18">
          <cell r="A18" t="str">
            <v>County</v>
          </cell>
          <cell r="B18" t="str">
            <v>City</v>
          </cell>
          <cell r="C18" t="str">
            <v>Zip Code</v>
          </cell>
          <cell r="J18" t="str">
            <v>Defaulted Amount</v>
          </cell>
        </row>
        <row r="19">
          <cell r="A19" t="str">
            <v>Yolo</v>
          </cell>
          <cell r="B19" t="str">
            <v>CLARKSBURG</v>
          </cell>
          <cell r="C19" t="str">
            <v>95612</v>
          </cell>
          <cell r="J19">
            <v>0</v>
          </cell>
        </row>
        <row r="20">
          <cell r="A20" t="str">
            <v>Yolo</v>
          </cell>
          <cell r="B20" t="str">
            <v>DAVIS</v>
          </cell>
          <cell r="C20" t="str">
            <v>95616</v>
          </cell>
          <cell r="J20">
            <v>0</v>
          </cell>
        </row>
        <row r="21">
          <cell r="A21" t="str">
            <v>Yolo</v>
          </cell>
          <cell r="B21" t="str">
            <v>DAVIS</v>
          </cell>
          <cell r="C21" t="str">
            <v>95618</v>
          </cell>
          <cell r="J21">
            <v>0</v>
          </cell>
        </row>
        <row r="22">
          <cell r="A22" t="str">
            <v>Yolo</v>
          </cell>
          <cell r="B22" t="str">
            <v>EL MACERO</v>
          </cell>
          <cell r="C22" t="str">
            <v>95618</v>
          </cell>
          <cell r="J22">
            <v>0</v>
          </cell>
        </row>
        <row r="23">
          <cell r="A23" t="str">
            <v>Yolo</v>
          </cell>
          <cell r="B23" t="str">
            <v>ESPARTO</v>
          </cell>
          <cell r="C23" t="str">
            <v>95627</v>
          </cell>
          <cell r="J23">
            <v>0</v>
          </cell>
        </row>
        <row r="24">
          <cell r="A24" t="str">
            <v>Yolo</v>
          </cell>
          <cell r="B24" t="str">
            <v>GUINDA</v>
          </cell>
          <cell r="C24" t="str">
            <v>95637</v>
          </cell>
          <cell r="J24">
            <v>0</v>
          </cell>
        </row>
        <row r="25">
          <cell r="A25" t="str">
            <v>Yolo</v>
          </cell>
          <cell r="B25" t="str">
            <v>KNIGHTS LANDING</v>
          </cell>
          <cell r="C25" t="str">
            <v>95645</v>
          </cell>
          <cell r="J25">
            <v>0</v>
          </cell>
        </row>
        <row r="26">
          <cell r="A26" t="str">
            <v>Yolo</v>
          </cell>
          <cell r="B26" t="str">
            <v>WEST SACRAMENTO</v>
          </cell>
          <cell r="C26" t="str">
            <v>95605</v>
          </cell>
          <cell r="J26">
            <v>0</v>
          </cell>
        </row>
        <row r="27">
          <cell r="A27" t="str">
            <v>Yolo</v>
          </cell>
          <cell r="B27" t="str">
            <v>WEST SACRAMENTO</v>
          </cell>
          <cell r="C27" t="str">
            <v>95691</v>
          </cell>
          <cell r="J27">
            <v>0</v>
          </cell>
        </row>
        <row r="28">
          <cell r="A28" t="str">
            <v>Yolo</v>
          </cell>
          <cell r="B28" t="str">
            <v>WINTERS</v>
          </cell>
          <cell r="C28" t="str">
            <v>95694</v>
          </cell>
          <cell r="J28">
            <v>0</v>
          </cell>
        </row>
        <row r="29">
          <cell r="A29" t="str">
            <v>Yolo</v>
          </cell>
          <cell r="B29" t="str">
            <v>WOODLAND</v>
          </cell>
          <cell r="C29" t="str">
            <v>95695</v>
          </cell>
          <cell r="J29">
            <v>0</v>
          </cell>
        </row>
        <row r="30">
          <cell r="A30" t="str">
            <v>Yolo</v>
          </cell>
          <cell r="B30" t="str">
            <v>WOODLAND</v>
          </cell>
          <cell r="C30" t="str">
            <v>95776</v>
          </cell>
          <cell r="J30">
            <v>0</v>
          </cell>
        </row>
        <row r="31">
          <cell r="A31" t="str">
            <v>Yolo</v>
          </cell>
          <cell r="B31" t="str">
            <v>ZAMORA</v>
          </cell>
          <cell r="C31" t="str">
            <v>95698</v>
          </cell>
          <cell r="J31">
            <v>0</v>
          </cell>
        </row>
        <row r="32">
          <cell r="C32" t="str">
            <v>FY16-17 Total</v>
          </cell>
          <cell r="J32">
            <v>0</v>
          </cell>
        </row>
        <row r="33">
          <cell r="C33" t="str">
            <v>Check Total</v>
          </cell>
          <cell r="J33">
            <v>0</v>
          </cell>
        </row>
        <row r="35">
          <cell r="A35" t="str">
            <v>FY17-18</v>
          </cell>
        </row>
        <row r="36">
          <cell r="A36" t="str">
            <v>County</v>
          </cell>
          <cell r="B36" t="str">
            <v>City</v>
          </cell>
          <cell r="C36" t="str">
            <v>Zip Code</v>
          </cell>
          <cell r="J36" t="str">
            <v>Defaulted Amount</v>
          </cell>
        </row>
        <row r="37">
          <cell r="A37" t="str">
            <v>Yolo</v>
          </cell>
          <cell r="B37" t="str">
            <v>CLARKSBURG</v>
          </cell>
          <cell r="C37" t="str">
            <v>95612</v>
          </cell>
          <cell r="J37">
            <v>0</v>
          </cell>
        </row>
        <row r="38">
          <cell r="A38" t="str">
            <v>Yolo</v>
          </cell>
          <cell r="B38" t="str">
            <v>DAVIS</v>
          </cell>
          <cell r="C38" t="str">
            <v>95616</v>
          </cell>
          <cell r="J38">
            <v>0</v>
          </cell>
        </row>
        <row r="39">
          <cell r="A39" t="str">
            <v>Yolo</v>
          </cell>
          <cell r="B39" t="str">
            <v>DAVIS</v>
          </cell>
          <cell r="C39" t="str">
            <v>95618</v>
          </cell>
          <cell r="J39">
            <v>0</v>
          </cell>
        </row>
        <row r="40">
          <cell r="A40" t="str">
            <v>Yolo</v>
          </cell>
          <cell r="B40" t="str">
            <v>EL MACERO</v>
          </cell>
          <cell r="C40" t="str">
            <v>95618</v>
          </cell>
          <cell r="J40">
            <v>0</v>
          </cell>
        </row>
        <row r="41">
          <cell r="A41" t="str">
            <v>Yolo</v>
          </cell>
          <cell r="B41" t="str">
            <v>ESPARTO</v>
          </cell>
          <cell r="C41" t="str">
            <v>95627</v>
          </cell>
          <cell r="J41">
            <v>0</v>
          </cell>
        </row>
        <row r="42">
          <cell r="A42" t="str">
            <v>Yolo</v>
          </cell>
          <cell r="B42" t="str">
            <v>GUINDA</v>
          </cell>
          <cell r="C42" t="str">
            <v>95637</v>
          </cell>
          <cell r="J42">
            <v>0</v>
          </cell>
        </row>
        <row r="43">
          <cell r="A43" t="str">
            <v>Yolo</v>
          </cell>
          <cell r="B43" t="str">
            <v>KNIGHTS LANDING</v>
          </cell>
          <cell r="C43" t="str">
            <v>95645</v>
          </cell>
          <cell r="J43">
            <v>0</v>
          </cell>
        </row>
        <row r="44">
          <cell r="A44" t="str">
            <v>Yolo</v>
          </cell>
          <cell r="B44" t="str">
            <v>WEST SACRAMENTO</v>
          </cell>
          <cell r="C44" t="str">
            <v>95605</v>
          </cell>
          <cell r="J44">
            <v>0</v>
          </cell>
        </row>
        <row r="45">
          <cell r="A45" t="str">
            <v>Yolo</v>
          </cell>
          <cell r="B45" t="str">
            <v>WEST SACRAMENTO</v>
          </cell>
          <cell r="C45" t="str">
            <v>95691</v>
          </cell>
          <cell r="J45">
            <v>0</v>
          </cell>
        </row>
        <row r="46">
          <cell r="A46" t="str">
            <v>Yolo</v>
          </cell>
          <cell r="B46" t="str">
            <v>WINTERS</v>
          </cell>
          <cell r="C46" t="str">
            <v>95694</v>
          </cell>
          <cell r="J46">
            <v>0</v>
          </cell>
        </row>
        <row r="47">
          <cell r="A47" t="str">
            <v>Yolo</v>
          </cell>
          <cell r="B47" t="str">
            <v>WOODLAND</v>
          </cell>
          <cell r="C47" t="str">
            <v>95695</v>
          </cell>
          <cell r="J47">
            <v>0</v>
          </cell>
        </row>
        <row r="48">
          <cell r="A48" t="str">
            <v>Yolo</v>
          </cell>
          <cell r="B48" t="str">
            <v>WOODLAND</v>
          </cell>
          <cell r="C48" t="str">
            <v>95776</v>
          </cell>
          <cell r="J48">
            <v>0</v>
          </cell>
        </row>
        <row r="49">
          <cell r="A49" t="str">
            <v>Yolo</v>
          </cell>
          <cell r="B49" t="str">
            <v>ZAMORA</v>
          </cell>
          <cell r="C49" t="str">
            <v>95698</v>
          </cell>
          <cell r="J49">
            <v>0</v>
          </cell>
        </row>
        <row r="50">
          <cell r="C50" t="str">
            <v>FY17-18 Total</v>
          </cell>
          <cell r="J50">
            <v>0</v>
          </cell>
        </row>
        <row r="51">
          <cell r="C51" t="str">
            <v>Check Total</v>
          </cell>
          <cell r="J51">
            <v>0</v>
          </cell>
        </row>
        <row r="53">
          <cell r="A53" t="str">
            <v>FY18-19</v>
          </cell>
        </row>
        <row r="54">
          <cell r="A54" t="str">
            <v>County</v>
          </cell>
          <cell r="B54" t="str">
            <v>City</v>
          </cell>
          <cell r="C54" t="str">
            <v>Zip Code</v>
          </cell>
          <cell r="J54" t="str">
            <v>Defaulted Amount</v>
          </cell>
        </row>
        <row r="55">
          <cell r="A55" t="str">
            <v>Yolo</v>
          </cell>
          <cell r="B55" t="str">
            <v>CLARKSBURG</v>
          </cell>
          <cell r="C55" t="str">
            <v>95612</v>
          </cell>
          <cell r="J55">
            <v>0</v>
          </cell>
        </row>
        <row r="56">
          <cell r="A56" t="str">
            <v>Yolo</v>
          </cell>
          <cell r="B56" t="str">
            <v>DAVIS</v>
          </cell>
          <cell r="C56" t="str">
            <v>95616</v>
          </cell>
          <cell r="J56">
            <v>0</v>
          </cell>
        </row>
        <row r="57">
          <cell r="A57" t="str">
            <v>Yolo</v>
          </cell>
          <cell r="B57" t="str">
            <v>DAVIS</v>
          </cell>
          <cell r="C57" t="str">
            <v>95618</v>
          </cell>
          <cell r="J57">
            <v>0</v>
          </cell>
        </row>
        <row r="58">
          <cell r="A58" t="str">
            <v>Yolo</v>
          </cell>
          <cell r="B58" t="str">
            <v>EL MACERO</v>
          </cell>
          <cell r="C58" t="str">
            <v>95618</v>
          </cell>
          <cell r="J58">
            <v>0</v>
          </cell>
        </row>
        <row r="59">
          <cell r="A59" t="str">
            <v>Yolo</v>
          </cell>
          <cell r="B59" t="str">
            <v>ESPARTO</v>
          </cell>
          <cell r="C59" t="str">
            <v>95627</v>
          </cell>
          <cell r="J59">
            <v>0</v>
          </cell>
        </row>
        <row r="60">
          <cell r="A60" t="str">
            <v>Yolo</v>
          </cell>
          <cell r="B60" t="str">
            <v>GUINDA</v>
          </cell>
          <cell r="C60" t="str">
            <v>95637</v>
          </cell>
          <cell r="J60">
            <v>0</v>
          </cell>
        </row>
        <row r="61">
          <cell r="A61" t="str">
            <v>Yolo</v>
          </cell>
          <cell r="B61" t="str">
            <v>KNIGHTS LANDING</v>
          </cell>
          <cell r="C61" t="str">
            <v>95645</v>
          </cell>
          <cell r="J61">
            <v>0</v>
          </cell>
        </row>
        <row r="62">
          <cell r="A62" t="str">
            <v>Yolo</v>
          </cell>
          <cell r="B62" t="str">
            <v>RUMSEY</v>
          </cell>
          <cell r="C62" t="str">
            <v>95679</v>
          </cell>
          <cell r="J62">
            <v>0</v>
          </cell>
        </row>
        <row r="63">
          <cell r="A63" t="str">
            <v>Yolo</v>
          </cell>
          <cell r="B63" t="str">
            <v>WEST SACRAMENTO</v>
          </cell>
          <cell r="C63" t="str">
            <v>95605</v>
          </cell>
          <cell r="J63">
            <v>0</v>
          </cell>
        </row>
        <row r="64">
          <cell r="A64" t="str">
            <v>Yolo</v>
          </cell>
          <cell r="B64" t="str">
            <v>WEST SACRAMENTO</v>
          </cell>
          <cell r="C64" t="str">
            <v>95691</v>
          </cell>
          <cell r="J64">
            <v>0</v>
          </cell>
        </row>
        <row r="65">
          <cell r="A65" t="str">
            <v>Yolo</v>
          </cell>
          <cell r="B65" t="str">
            <v>WINTERS</v>
          </cell>
          <cell r="C65" t="str">
            <v>95694</v>
          </cell>
          <cell r="J65">
            <v>0</v>
          </cell>
        </row>
        <row r="66">
          <cell r="A66" t="str">
            <v>Yolo</v>
          </cell>
          <cell r="B66" t="str">
            <v>WOODLAND</v>
          </cell>
          <cell r="C66" t="str">
            <v>95695</v>
          </cell>
          <cell r="J66">
            <v>0</v>
          </cell>
        </row>
        <row r="67">
          <cell r="A67" t="str">
            <v>Yolo</v>
          </cell>
          <cell r="B67" t="str">
            <v>WOODLAND</v>
          </cell>
          <cell r="C67" t="str">
            <v>95776</v>
          </cell>
          <cell r="J67">
            <v>0</v>
          </cell>
        </row>
        <row r="68">
          <cell r="A68" t="str">
            <v>Yolo</v>
          </cell>
          <cell r="B68" t="str">
            <v>ZAMORA</v>
          </cell>
          <cell r="C68" t="str">
            <v>95698</v>
          </cell>
          <cell r="J68">
            <v>0</v>
          </cell>
        </row>
        <row r="69">
          <cell r="C69" t="str">
            <v>FY18-19 Total</v>
          </cell>
          <cell r="J69">
            <v>0</v>
          </cell>
        </row>
        <row r="70">
          <cell r="C70" t="str">
            <v>Check Total</v>
          </cell>
          <cell r="J70">
            <v>0</v>
          </cell>
        </row>
        <row r="72">
          <cell r="A72" t="str">
            <v>FY19-20</v>
          </cell>
        </row>
        <row r="73">
          <cell r="A73" t="str">
            <v>County</v>
          </cell>
          <cell r="B73" t="str">
            <v>City</v>
          </cell>
          <cell r="C73" t="str">
            <v>Zip Code</v>
          </cell>
          <cell r="J73" t="str">
            <v>Defaulted Amount</v>
          </cell>
        </row>
        <row r="74">
          <cell r="A74" t="str">
            <v>Yolo</v>
          </cell>
          <cell r="B74" t="str">
            <v>CLARKSBURG</v>
          </cell>
          <cell r="C74" t="str">
            <v>95612</v>
          </cell>
          <cell r="J74">
            <v>0</v>
          </cell>
        </row>
        <row r="75">
          <cell r="A75" t="str">
            <v>Yolo</v>
          </cell>
          <cell r="B75" t="str">
            <v>DAVIS</v>
          </cell>
          <cell r="C75" t="str">
            <v>95616</v>
          </cell>
          <cell r="J75">
            <v>0</v>
          </cell>
        </row>
        <row r="76">
          <cell r="A76" t="str">
            <v>Yolo</v>
          </cell>
          <cell r="B76" t="str">
            <v>DAVIS</v>
          </cell>
          <cell r="C76" t="str">
            <v>95618</v>
          </cell>
          <cell r="J76">
            <v>0</v>
          </cell>
        </row>
        <row r="77">
          <cell r="A77" t="str">
            <v>Yolo</v>
          </cell>
          <cell r="B77" t="str">
            <v>EL MACERO</v>
          </cell>
          <cell r="C77" t="str">
            <v>95618</v>
          </cell>
          <cell r="J77">
            <v>0</v>
          </cell>
        </row>
        <row r="78">
          <cell r="A78" t="str">
            <v>Yolo</v>
          </cell>
          <cell r="B78" t="str">
            <v>ESPARTO</v>
          </cell>
          <cell r="C78" t="str">
            <v>95627</v>
          </cell>
          <cell r="J78">
            <v>0</v>
          </cell>
        </row>
        <row r="79">
          <cell r="A79" t="str">
            <v>Yolo</v>
          </cell>
          <cell r="B79" t="str">
            <v>GUINDA</v>
          </cell>
          <cell r="C79" t="str">
            <v>95637</v>
          </cell>
          <cell r="J79">
            <v>0</v>
          </cell>
        </row>
        <row r="80">
          <cell r="A80" t="str">
            <v>Yolo</v>
          </cell>
          <cell r="B80" t="str">
            <v>KNIGHTS LANDING</v>
          </cell>
          <cell r="C80" t="str">
            <v>95645</v>
          </cell>
          <cell r="J80">
            <v>0</v>
          </cell>
        </row>
        <row r="81">
          <cell r="A81" t="str">
            <v>Yolo</v>
          </cell>
          <cell r="B81" t="str">
            <v>RUMSEY</v>
          </cell>
          <cell r="C81" t="str">
            <v>95679</v>
          </cell>
          <cell r="J81">
            <v>0</v>
          </cell>
        </row>
        <row r="82">
          <cell r="A82" t="str">
            <v>Yolo</v>
          </cell>
          <cell r="B82" t="str">
            <v>WEST SACRAMENTO</v>
          </cell>
          <cell r="C82" t="str">
            <v>95605</v>
          </cell>
          <cell r="J82">
            <v>0</v>
          </cell>
        </row>
        <row r="83">
          <cell r="A83" t="str">
            <v>Yolo</v>
          </cell>
          <cell r="B83" t="str">
            <v>WEST SACRAMENTO</v>
          </cell>
          <cell r="C83" t="str">
            <v>95691</v>
          </cell>
          <cell r="J83">
            <v>0</v>
          </cell>
        </row>
        <row r="84">
          <cell r="A84" t="str">
            <v>Yolo</v>
          </cell>
          <cell r="B84" t="str">
            <v>WINTERS</v>
          </cell>
          <cell r="C84" t="str">
            <v>95694</v>
          </cell>
          <cell r="J84">
            <v>0</v>
          </cell>
        </row>
        <row r="85">
          <cell r="A85" t="str">
            <v>Yolo</v>
          </cell>
          <cell r="B85" t="str">
            <v>WOODLAND</v>
          </cell>
          <cell r="C85" t="str">
            <v>95695</v>
          </cell>
          <cell r="J85">
            <v>0</v>
          </cell>
        </row>
        <row r="86">
          <cell r="A86" t="str">
            <v>Yolo</v>
          </cell>
          <cell r="B86" t="str">
            <v>WOODLAND</v>
          </cell>
          <cell r="C86" t="str">
            <v>95776</v>
          </cell>
          <cell r="J86">
            <v>0</v>
          </cell>
        </row>
        <row r="87">
          <cell r="A87" t="str">
            <v>Yolo</v>
          </cell>
          <cell r="B87" t="str">
            <v>ZAMORA</v>
          </cell>
          <cell r="C87" t="str">
            <v>95698</v>
          </cell>
          <cell r="J87">
            <v>0</v>
          </cell>
        </row>
        <row r="88">
          <cell r="C88" t="str">
            <v>FY19-20 Total</v>
          </cell>
          <cell r="J88">
            <v>0</v>
          </cell>
        </row>
        <row r="89">
          <cell r="C89" t="str">
            <v>Check Total</v>
          </cell>
          <cell r="J89">
            <v>0</v>
          </cell>
        </row>
        <row r="91">
          <cell r="A91" t="str">
            <v>FY20-21</v>
          </cell>
        </row>
        <row r="92">
          <cell r="A92" t="str">
            <v>County</v>
          </cell>
          <cell r="B92" t="str">
            <v>City</v>
          </cell>
          <cell r="C92" t="str">
            <v>Zip Code</v>
          </cell>
          <cell r="J92" t="str">
            <v>Defaulted Amount</v>
          </cell>
        </row>
        <row r="93">
          <cell r="A93" t="str">
            <v>Yolo</v>
          </cell>
          <cell r="B93" t="str">
            <v>CLARKSBURG</v>
          </cell>
          <cell r="C93" t="str">
            <v>95612</v>
          </cell>
          <cell r="J93">
            <v>0</v>
          </cell>
        </row>
        <row r="94">
          <cell r="A94" t="str">
            <v>Yolo</v>
          </cell>
          <cell r="B94" t="str">
            <v>DAVIS</v>
          </cell>
          <cell r="C94" t="str">
            <v>95616</v>
          </cell>
          <cell r="J94">
            <v>0</v>
          </cell>
        </row>
        <row r="95">
          <cell r="A95" t="str">
            <v>Yolo</v>
          </cell>
          <cell r="B95" t="str">
            <v>DAVIS</v>
          </cell>
          <cell r="C95" t="str">
            <v>95618</v>
          </cell>
          <cell r="J95">
            <v>0</v>
          </cell>
        </row>
        <row r="96">
          <cell r="A96" t="str">
            <v>Yolo</v>
          </cell>
          <cell r="B96" t="str">
            <v>EL MACERO</v>
          </cell>
          <cell r="C96" t="str">
            <v>95618</v>
          </cell>
          <cell r="J96">
            <v>0</v>
          </cell>
        </row>
        <row r="97">
          <cell r="A97" t="str">
            <v>Yolo</v>
          </cell>
          <cell r="B97" t="str">
            <v>ESPARTO</v>
          </cell>
          <cell r="C97" t="str">
            <v>95627</v>
          </cell>
          <cell r="J97">
            <v>0</v>
          </cell>
        </row>
        <row r="98">
          <cell r="A98" t="str">
            <v>Yolo</v>
          </cell>
          <cell r="B98" t="str">
            <v>GUINDA</v>
          </cell>
          <cell r="C98" t="str">
            <v>95637</v>
          </cell>
          <cell r="J98">
            <v>0</v>
          </cell>
        </row>
        <row r="99">
          <cell r="A99" t="str">
            <v>Yolo</v>
          </cell>
          <cell r="B99" t="str">
            <v>KNIGHTS LANDING</v>
          </cell>
          <cell r="C99" t="str">
            <v>95645</v>
          </cell>
          <cell r="J99">
            <v>0</v>
          </cell>
        </row>
        <row r="100">
          <cell r="A100" t="str">
            <v>Yolo</v>
          </cell>
          <cell r="B100" t="str">
            <v>RUMSEY</v>
          </cell>
          <cell r="C100" t="str">
            <v>95679</v>
          </cell>
          <cell r="J100">
            <v>0</v>
          </cell>
        </row>
        <row r="101">
          <cell r="A101" t="str">
            <v>Yolo</v>
          </cell>
          <cell r="B101" t="str">
            <v>WEST SACRAMENTO</v>
          </cell>
          <cell r="C101" t="str">
            <v>95605</v>
          </cell>
          <cell r="J101">
            <v>0</v>
          </cell>
        </row>
        <row r="102">
          <cell r="A102" t="str">
            <v>Yolo</v>
          </cell>
          <cell r="B102" t="str">
            <v>WEST SACRAMENTO</v>
          </cell>
          <cell r="C102" t="str">
            <v>95691</v>
          </cell>
          <cell r="J102">
            <v>0</v>
          </cell>
        </row>
        <row r="103">
          <cell r="A103" t="str">
            <v>Yolo</v>
          </cell>
          <cell r="B103" t="str">
            <v>WINTERS</v>
          </cell>
          <cell r="C103" t="str">
            <v>95694</v>
          </cell>
          <cell r="J103">
            <v>0</v>
          </cell>
        </row>
        <row r="104">
          <cell r="A104" t="str">
            <v>Yolo</v>
          </cell>
          <cell r="B104" t="str">
            <v>WOODLAND</v>
          </cell>
          <cell r="C104" t="str">
            <v>95695</v>
          </cell>
          <cell r="J104">
            <v>0</v>
          </cell>
        </row>
        <row r="105">
          <cell r="A105" t="str">
            <v>Yolo</v>
          </cell>
          <cell r="B105" t="str">
            <v>WOODLAND</v>
          </cell>
          <cell r="C105" t="str">
            <v>95776</v>
          </cell>
          <cell r="J105">
            <v>0</v>
          </cell>
        </row>
        <row r="106">
          <cell r="A106" t="str">
            <v>Yolo</v>
          </cell>
          <cell r="B106" t="str">
            <v>ZAMORA</v>
          </cell>
          <cell r="C106" t="str">
            <v>95698</v>
          </cell>
          <cell r="J106">
            <v>0</v>
          </cell>
        </row>
        <row r="107">
          <cell r="C107" t="str">
            <v>FY20-21 Total</v>
          </cell>
          <cell r="J107">
            <v>0</v>
          </cell>
        </row>
        <row r="108">
          <cell r="C108" t="str">
            <v>Check Total</v>
          </cell>
          <cell r="J108">
            <v>0</v>
          </cell>
        </row>
        <row r="110">
          <cell r="A110" t="str">
            <v>FY21-22</v>
          </cell>
        </row>
        <row r="111">
          <cell r="A111" t="str">
            <v>County</v>
          </cell>
          <cell r="B111" t="str">
            <v>City</v>
          </cell>
          <cell r="C111" t="str">
            <v>Zip Code</v>
          </cell>
          <cell r="J111" t="str">
            <v>Defaulted Amount</v>
          </cell>
        </row>
        <row r="112">
          <cell r="A112" t="str">
            <v>Yolo</v>
          </cell>
          <cell r="B112" t="str">
            <v>CLARKSBURG</v>
          </cell>
          <cell r="C112" t="str">
            <v>95612</v>
          </cell>
          <cell r="J112">
            <v>0</v>
          </cell>
        </row>
        <row r="113">
          <cell r="A113" t="str">
            <v>Yolo</v>
          </cell>
          <cell r="B113" t="str">
            <v>DAVIS</v>
          </cell>
          <cell r="C113" t="str">
            <v>95616</v>
          </cell>
          <cell r="J113">
            <v>0</v>
          </cell>
        </row>
        <row r="114">
          <cell r="A114" t="str">
            <v>Yolo</v>
          </cell>
          <cell r="B114" t="str">
            <v>DAVIS</v>
          </cell>
          <cell r="C114" t="str">
            <v>95618</v>
          </cell>
          <cell r="J114">
            <v>0</v>
          </cell>
        </row>
        <row r="115">
          <cell r="A115" t="str">
            <v>Yolo</v>
          </cell>
          <cell r="B115" t="str">
            <v>EL MACERO</v>
          </cell>
          <cell r="C115" t="str">
            <v>95618</v>
          </cell>
          <cell r="J115">
            <v>0</v>
          </cell>
        </row>
        <row r="116">
          <cell r="A116" t="str">
            <v>Yolo</v>
          </cell>
          <cell r="B116" t="str">
            <v>ESPARTO</v>
          </cell>
          <cell r="C116" t="str">
            <v>95627</v>
          </cell>
          <cell r="J116">
            <v>0</v>
          </cell>
        </row>
        <row r="117">
          <cell r="A117" t="str">
            <v>Yolo</v>
          </cell>
          <cell r="B117" t="str">
            <v>GUINDA</v>
          </cell>
          <cell r="C117" t="str">
            <v>95637</v>
          </cell>
          <cell r="J117">
            <v>0</v>
          </cell>
        </row>
        <row r="118">
          <cell r="A118" t="str">
            <v>Yolo</v>
          </cell>
          <cell r="B118" t="str">
            <v>KNIGHTS LANDING</v>
          </cell>
          <cell r="C118" t="str">
            <v>95645</v>
          </cell>
          <cell r="J118">
            <v>0</v>
          </cell>
        </row>
        <row r="119">
          <cell r="A119" t="str">
            <v>Yolo</v>
          </cell>
          <cell r="B119" t="str">
            <v>RUMSEY</v>
          </cell>
          <cell r="C119" t="str">
            <v>95679</v>
          </cell>
          <cell r="J119">
            <v>0</v>
          </cell>
        </row>
        <row r="120">
          <cell r="A120" t="str">
            <v>Yolo</v>
          </cell>
          <cell r="B120" t="str">
            <v>WEST SACRAMENTO</v>
          </cell>
          <cell r="C120" t="str">
            <v>95605</v>
          </cell>
          <cell r="J120">
            <v>0</v>
          </cell>
        </row>
        <row r="121">
          <cell r="A121" t="str">
            <v>Yolo</v>
          </cell>
          <cell r="B121" t="str">
            <v>WEST SACRAMENTO</v>
          </cell>
          <cell r="C121" t="str">
            <v>95691</v>
          </cell>
          <cell r="J121">
            <v>0</v>
          </cell>
        </row>
        <row r="122">
          <cell r="A122" t="str">
            <v>Yolo</v>
          </cell>
          <cell r="B122" t="str">
            <v>WINTERS</v>
          </cell>
          <cell r="C122" t="str">
            <v>95694</v>
          </cell>
          <cell r="J122">
            <v>0</v>
          </cell>
        </row>
        <row r="123">
          <cell r="A123" t="str">
            <v>Yolo</v>
          </cell>
          <cell r="B123" t="str">
            <v>WOODLAND</v>
          </cell>
          <cell r="C123" t="str">
            <v>95695</v>
          </cell>
          <cell r="J123">
            <v>0</v>
          </cell>
        </row>
        <row r="124">
          <cell r="A124" t="str">
            <v>Yolo</v>
          </cell>
          <cell r="B124" t="str">
            <v>WOODLAND</v>
          </cell>
          <cell r="C124" t="str">
            <v>95776</v>
          </cell>
          <cell r="J124">
            <v>0</v>
          </cell>
        </row>
        <row r="125">
          <cell r="A125" t="str">
            <v>Yolo</v>
          </cell>
          <cell r="B125" t="str">
            <v>ZAMORA</v>
          </cell>
          <cell r="C125" t="str">
            <v>95698</v>
          </cell>
          <cell r="J125">
            <v>0</v>
          </cell>
        </row>
        <row r="126">
          <cell r="C126" t="str">
            <v>FY21-22 Total</v>
          </cell>
          <cell r="J126">
            <v>0</v>
          </cell>
        </row>
        <row r="127">
          <cell r="C127" t="str">
            <v>Check Total</v>
          </cell>
          <cell r="J127">
            <v>0</v>
          </cell>
        </row>
        <row r="129">
          <cell r="A129" t="str">
            <v>FY22-23</v>
          </cell>
        </row>
        <row r="130">
          <cell r="A130" t="str">
            <v>County</v>
          </cell>
          <cell r="B130" t="str">
            <v>City</v>
          </cell>
          <cell r="C130" t="str">
            <v>Zip Code</v>
          </cell>
          <cell r="J130" t="str">
            <v>Defaulted Amount</v>
          </cell>
        </row>
        <row r="131">
          <cell r="A131" t="str">
            <v>Yolo</v>
          </cell>
          <cell r="B131" t="str">
            <v>CLARKSBURG</v>
          </cell>
          <cell r="C131" t="str">
            <v>95612</v>
          </cell>
          <cell r="J131">
            <v>0</v>
          </cell>
        </row>
        <row r="132">
          <cell r="A132" t="str">
            <v>Yolo</v>
          </cell>
          <cell r="B132" t="str">
            <v>DAVIS</v>
          </cell>
          <cell r="C132" t="str">
            <v>95616</v>
          </cell>
          <cell r="J132">
            <v>0</v>
          </cell>
        </row>
        <row r="133">
          <cell r="A133" t="str">
            <v>Yolo</v>
          </cell>
          <cell r="B133" t="str">
            <v>DAVIS</v>
          </cell>
          <cell r="C133" t="str">
            <v>95618</v>
          </cell>
          <cell r="J133">
            <v>0</v>
          </cell>
        </row>
        <row r="134">
          <cell r="A134" t="str">
            <v>Yolo</v>
          </cell>
          <cell r="B134" t="str">
            <v>EL MACERO</v>
          </cell>
          <cell r="C134" t="str">
            <v>95618</v>
          </cell>
          <cell r="J134">
            <v>0</v>
          </cell>
        </row>
        <row r="135">
          <cell r="A135" t="str">
            <v>Yolo</v>
          </cell>
          <cell r="B135" t="str">
            <v>ESPARTO</v>
          </cell>
          <cell r="C135" t="str">
            <v>95627</v>
          </cell>
          <cell r="J135">
            <v>0</v>
          </cell>
        </row>
        <row r="136">
          <cell r="A136" t="str">
            <v>Yolo</v>
          </cell>
          <cell r="B136" t="str">
            <v>GUINDA</v>
          </cell>
          <cell r="C136" t="str">
            <v>95637</v>
          </cell>
          <cell r="J136">
            <v>0</v>
          </cell>
        </row>
        <row r="137">
          <cell r="A137" t="str">
            <v>Yolo</v>
          </cell>
          <cell r="B137" t="str">
            <v>KNIGHTS LANDING</v>
          </cell>
          <cell r="C137" t="str">
            <v>95645</v>
          </cell>
          <cell r="J137">
            <v>0</v>
          </cell>
        </row>
        <row r="138">
          <cell r="A138" t="str">
            <v>Yolo</v>
          </cell>
          <cell r="B138" t="str">
            <v>RUMSEY</v>
          </cell>
          <cell r="C138" t="str">
            <v>95679</v>
          </cell>
          <cell r="J138">
            <v>0</v>
          </cell>
        </row>
        <row r="139">
          <cell r="A139" t="str">
            <v>Yolo</v>
          </cell>
          <cell r="B139" t="str">
            <v>WEST SACRAMENTO</v>
          </cell>
          <cell r="C139" t="str">
            <v>95605</v>
          </cell>
          <cell r="J139">
            <v>0</v>
          </cell>
        </row>
        <row r="140">
          <cell r="A140" t="str">
            <v>Yolo</v>
          </cell>
          <cell r="B140" t="str">
            <v>WEST SACRAMENTO</v>
          </cell>
          <cell r="C140" t="str">
            <v>95691</v>
          </cell>
          <cell r="J140">
            <v>0</v>
          </cell>
        </row>
        <row r="141">
          <cell r="A141" t="str">
            <v>Yolo</v>
          </cell>
          <cell r="B141" t="str">
            <v>WINTERS</v>
          </cell>
          <cell r="C141" t="str">
            <v>95694</v>
          </cell>
          <cell r="J141">
            <v>0</v>
          </cell>
        </row>
        <row r="142">
          <cell r="A142" t="str">
            <v>Yolo</v>
          </cell>
          <cell r="B142" t="str">
            <v>WOODLAND</v>
          </cell>
          <cell r="C142" t="str">
            <v>95695</v>
          </cell>
          <cell r="J142">
            <v>0</v>
          </cell>
        </row>
        <row r="143">
          <cell r="A143" t="str">
            <v>Yolo</v>
          </cell>
          <cell r="B143" t="str">
            <v>WOODLAND</v>
          </cell>
          <cell r="C143" t="str">
            <v>95776</v>
          </cell>
          <cell r="J143">
            <v>0</v>
          </cell>
        </row>
        <row r="144">
          <cell r="A144" t="str">
            <v>Yolo</v>
          </cell>
          <cell r="B144" t="str">
            <v>ZAMORA</v>
          </cell>
          <cell r="C144" t="str">
            <v>95698</v>
          </cell>
          <cell r="J144">
            <v>0</v>
          </cell>
        </row>
        <row r="145">
          <cell r="C145" t="str">
            <v>FY22-23 Total</v>
          </cell>
          <cell r="J145">
            <v>0</v>
          </cell>
        </row>
        <row r="146">
          <cell r="C146" t="str">
            <v>Check Total</v>
          </cell>
          <cell r="J14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FDCED-6F4C-4AEC-B5F3-5733B8C70FE5}">
  <sheetPr>
    <pageSetUpPr fitToPage="1"/>
  </sheetPr>
  <dimension ref="A1:A8"/>
  <sheetViews>
    <sheetView showGridLines="0" tabSelected="1" view="pageBreakPreview" topLeftCell="A4" zoomScale="115" zoomScaleNormal="115" zoomScaleSheetLayoutView="115" workbookViewId="0">
      <selection activeCell="A4" sqref="A4"/>
    </sheetView>
  </sheetViews>
  <sheetFormatPr defaultRowHeight="14.25" x14ac:dyDescent="0.45"/>
  <cols>
    <col min="1" max="1" width="160.86328125" customWidth="1"/>
  </cols>
  <sheetData>
    <row r="1" spans="1:1" ht="42" x14ac:dyDescent="0.65">
      <c r="A1" s="1" t="s">
        <v>44</v>
      </c>
    </row>
    <row r="2" spans="1:1" ht="21" x14ac:dyDescent="0.65">
      <c r="A2" s="1"/>
    </row>
    <row r="3" spans="1:1" ht="42.75" x14ac:dyDescent="0.45">
      <c r="A3" s="2" t="s">
        <v>57</v>
      </c>
    </row>
    <row r="4" spans="1:1" ht="370.5" customHeight="1" x14ac:dyDescent="0.45">
      <c r="A4" s="3" t="s">
        <v>30</v>
      </c>
    </row>
    <row r="5" spans="1:1" x14ac:dyDescent="0.45">
      <c r="A5" s="2"/>
    </row>
    <row r="6" spans="1:1" ht="71.25" x14ac:dyDescent="0.45">
      <c r="A6" s="2" t="s">
        <v>3</v>
      </c>
    </row>
    <row r="7" spans="1:1" x14ac:dyDescent="0.45">
      <c r="A7" s="2"/>
    </row>
    <row r="8" spans="1:1" ht="28.5" x14ac:dyDescent="0.45">
      <c r="A8" s="4" t="s">
        <v>22</v>
      </c>
    </row>
  </sheetData>
  <pageMargins left="0.7" right="0.7" top="0.75" bottom="0.75" header="0.3" footer="0.3"/>
  <pageSetup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A875A-B0EC-4B46-BBC1-A60C6D68DCD5}">
  <sheetPr>
    <pageSetUpPr fitToPage="1"/>
  </sheetPr>
  <dimension ref="A1:Q166"/>
  <sheetViews>
    <sheetView showGridLines="0" view="pageBreakPreview" zoomScale="85" zoomScaleNormal="100" zoomScaleSheetLayoutView="85" workbookViewId="0">
      <selection activeCell="D52" sqref="D52"/>
    </sheetView>
  </sheetViews>
  <sheetFormatPr defaultRowHeight="14.25" x14ac:dyDescent="0.45"/>
  <cols>
    <col min="1" max="1" width="11" bestFit="1" customWidth="1"/>
    <col min="2" max="2" width="20.59765625" customWidth="1"/>
    <col min="3" max="9" width="20.73046875" customWidth="1"/>
    <col min="11" max="11" width="11.86328125" customWidth="1"/>
    <col min="12" max="12" width="19" bestFit="1" customWidth="1"/>
    <col min="13" max="13" width="8.73046875" bestFit="1" customWidth="1"/>
    <col min="14" max="17" width="11.86328125" customWidth="1"/>
  </cols>
  <sheetData>
    <row r="1" spans="2:9" x14ac:dyDescent="0.45">
      <c r="B1" s="5" t="s">
        <v>1</v>
      </c>
      <c r="C1" s="19" t="s">
        <v>47</v>
      </c>
      <c r="D1" s="15"/>
      <c r="E1" s="9"/>
      <c r="F1" s="9"/>
      <c r="G1" s="9"/>
      <c r="H1" s="9"/>
      <c r="I1" s="9"/>
    </row>
    <row r="2" spans="2:9" x14ac:dyDescent="0.45">
      <c r="B2" s="5" t="s">
        <v>5</v>
      </c>
      <c r="C2" s="16">
        <v>45473</v>
      </c>
      <c r="D2" s="17"/>
      <c r="E2" s="18"/>
      <c r="F2" s="9"/>
      <c r="G2" s="9"/>
      <c r="H2" s="9"/>
      <c r="I2" s="9"/>
    </row>
    <row r="3" spans="2:9" x14ac:dyDescent="0.45">
      <c r="C3" s="19"/>
      <c r="D3" s="15"/>
      <c r="E3" s="9"/>
      <c r="F3" s="9"/>
      <c r="G3" s="9"/>
      <c r="H3" s="9"/>
      <c r="I3" s="9"/>
    </row>
    <row r="4" spans="2:9" x14ac:dyDescent="0.45">
      <c r="C4" s="19"/>
      <c r="D4" s="15"/>
      <c r="E4" s="9"/>
      <c r="F4" s="9"/>
      <c r="G4" s="9"/>
      <c r="H4" s="9"/>
      <c r="I4" s="9"/>
    </row>
    <row r="5" spans="2:9" s="2" customFormat="1" ht="28.5" x14ac:dyDescent="0.45">
      <c r="B5" s="6"/>
      <c r="C5" s="20" t="s">
        <v>6</v>
      </c>
      <c r="D5" s="21" t="s">
        <v>7</v>
      </c>
      <c r="E5" s="20" t="s">
        <v>8</v>
      </c>
      <c r="F5" s="20" t="s">
        <v>9</v>
      </c>
      <c r="G5" s="20" t="s">
        <v>10</v>
      </c>
      <c r="H5" s="20" t="s">
        <v>11</v>
      </c>
      <c r="I5" s="20" t="s">
        <v>12</v>
      </c>
    </row>
    <row r="6" spans="2:9" x14ac:dyDescent="0.45">
      <c r="C6" t="s">
        <v>13</v>
      </c>
      <c r="D6" s="15">
        <f t="shared" ref="D6:I6" si="0">SUM(D20:D32)</f>
        <v>0</v>
      </c>
      <c r="E6" s="9">
        <f t="shared" si="0"/>
        <v>0</v>
      </c>
      <c r="F6" s="9">
        <f t="shared" si="0"/>
        <v>0</v>
      </c>
      <c r="G6" s="9">
        <f t="shared" si="0"/>
        <v>0</v>
      </c>
      <c r="H6" s="9">
        <f t="shared" si="0"/>
        <v>0</v>
      </c>
      <c r="I6" s="9">
        <f t="shared" si="0"/>
        <v>0</v>
      </c>
    </row>
    <row r="7" spans="2:9" x14ac:dyDescent="0.45">
      <c r="C7" t="s">
        <v>14</v>
      </c>
      <c r="D7" s="15">
        <f t="shared" ref="D7:I7" si="1">SUM(D38:D50)</f>
        <v>0</v>
      </c>
      <c r="E7" s="9">
        <f t="shared" si="1"/>
        <v>0</v>
      </c>
      <c r="F7" s="9">
        <f t="shared" si="1"/>
        <v>0</v>
      </c>
      <c r="G7" s="9">
        <f t="shared" si="1"/>
        <v>0</v>
      </c>
      <c r="H7" s="9">
        <f t="shared" si="1"/>
        <v>0</v>
      </c>
      <c r="I7" s="9">
        <f t="shared" si="1"/>
        <v>0</v>
      </c>
    </row>
    <row r="8" spans="2:9" x14ac:dyDescent="0.45">
      <c r="B8" s="5"/>
      <c r="C8" t="s">
        <v>15</v>
      </c>
      <c r="D8" s="15">
        <f t="shared" ref="D8:I8" si="2">SUM(D56:D69)</f>
        <v>0</v>
      </c>
      <c r="E8" s="9">
        <f t="shared" si="2"/>
        <v>0</v>
      </c>
      <c r="F8" s="9">
        <f t="shared" si="2"/>
        <v>0</v>
      </c>
      <c r="G8" s="9">
        <f t="shared" si="2"/>
        <v>0</v>
      </c>
      <c r="H8" s="9">
        <f t="shared" si="2"/>
        <v>0</v>
      </c>
      <c r="I8" s="9">
        <f t="shared" si="2"/>
        <v>0</v>
      </c>
    </row>
    <row r="9" spans="2:9" x14ac:dyDescent="0.45">
      <c r="B9" s="5"/>
      <c r="C9" t="s">
        <v>21</v>
      </c>
      <c r="D9" s="15">
        <f t="shared" ref="D9:I9" si="3">SUM(D75:D88)</f>
        <v>0</v>
      </c>
      <c r="E9" s="9">
        <f t="shared" si="3"/>
        <v>0</v>
      </c>
      <c r="F9" s="9">
        <f t="shared" si="3"/>
        <v>0</v>
      </c>
      <c r="G9" s="9">
        <f t="shared" si="3"/>
        <v>0</v>
      </c>
      <c r="H9" s="9">
        <f t="shared" si="3"/>
        <v>0</v>
      </c>
      <c r="I9" s="9">
        <f t="shared" si="3"/>
        <v>0</v>
      </c>
    </row>
    <row r="10" spans="2:9" x14ac:dyDescent="0.45">
      <c r="B10" s="5"/>
      <c r="C10" t="s">
        <v>25</v>
      </c>
      <c r="D10" s="15">
        <f t="shared" ref="D10:I10" si="4">SUM(D94:D107)</f>
        <v>0</v>
      </c>
      <c r="E10" s="9">
        <f t="shared" si="4"/>
        <v>0</v>
      </c>
      <c r="F10" s="9">
        <f t="shared" si="4"/>
        <v>0</v>
      </c>
      <c r="G10" s="9">
        <f t="shared" si="4"/>
        <v>0</v>
      </c>
      <c r="H10" s="9">
        <f t="shared" si="4"/>
        <v>0</v>
      </c>
      <c r="I10" s="9">
        <f t="shared" si="4"/>
        <v>0</v>
      </c>
    </row>
    <row r="11" spans="2:9" x14ac:dyDescent="0.45">
      <c r="B11" s="5"/>
      <c r="C11" t="s">
        <v>46</v>
      </c>
      <c r="D11" s="15">
        <f t="shared" ref="D11:I11" si="5">SUM(D113:D126)</f>
        <v>0</v>
      </c>
      <c r="E11" s="9">
        <f t="shared" si="5"/>
        <v>0</v>
      </c>
      <c r="F11" s="9">
        <f t="shared" si="5"/>
        <v>0</v>
      </c>
      <c r="G11" s="9">
        <f t="shared" si="5"/>
        <v>0</v>
      </c>
      <c r="H11" s="9">
        <f t="shared" si="5"/>
        <v>0</v>
      </c>
      <c r="I11" s="9">
        <f t="shared" si="5"/>
        <v>0</v>
      </c>
    </row>
    <row r="12" spans="2:9" x14ac:dyDescent="0.45">
      <c r="B12" s="5"/>
      <c r="C12" t="s">
        <v>48</v>
      </c>
      <c r="D12" s="15">
        <f t="shared" ref="D12:I12" si="6">SUM(D132:D145)</f>
        <v>0</v>
      </c>
      <c r="E12" s="9">
        <f t="shared" si="6"/>
        <v>0</v>
      </c>
      <c r="F12" s="9">
        <f t="shared" si="6"/>
        <v>0</v>
      </c>
      <c r="G12" s="9">
        <f t="shared" si="6"/>
        <v>0</v>
      </c>
      <c r="H12" s="9">
        <f t="shared" si="6"/>
        <v>0</v>
      </c>
      <c r="I12" s="9">
        <f t="shared" si="6"/>
        <v>0</v>
      </c>
    </row>
    <row r="13" spans="2:9" x14ac:dyDescent="0.45">
      <c r="B13" s="5"/>
      <c r="C13" t="s">
        <v>56</v>
      </c>
      <c r="D13" s="15">
        <f t="shared" ref="D13:I13" si="7">SUM(D151:D164)</f>
        <v>19184.895</v>
      </c>
      <c r="E13" s="15">
        <f t="shared" si="7"/>
        <v>15</v>
      </c>
      <c r="F13" s="15">
        <f t="shared" si="7"/>
        <v>16</v>
      </c>
      <c r="G13" s="15">
        <f t="shared" si="7"/>
        <v>19</v>
      </c>
      <c r="H13" s="15">
        <f t="shared" si="7"/>
        <v>8</v>
      </c>
      <c r="I13" s="15">
        <f t="shared" si="7"/>
        <v>11</v>
      </c>
    </row>
    <row r="14" spans="2:9" x14ac:dyDescent="0.45">
      <c r="B14" s="5"/>
      <c r="C14" s="19"/>
      <c r="D14" s="15"/>
      <c r="E14" s="9"/>
      <c r="F14" s="9"/>
      <c r="G14" s="9"/>
      <c r="H14" s="9"/>
      <c r="I14" s="9"/>
    </row>
    <row r="15" spans="2:9" ht="14.65" thickBot="1" x14ac:dyDescent="0.5">
      <c r="C15" s="5" t="s">
        <v>16</v>
      </c>
      <c r="D15" s="10">
        <f t="shared" ref="D15:I15" si="8">SUM(D6:D14)</f>
        <v>19184.895</v>
      </c>
      <c r="E15" s="22">
        <f t="shared" si="8"/>
        <v>15</v>
      </c>
      <c r="F15" s="22">
        <f t="shared" si="8"/>
        <v>16</v>
      </c>
      <c r="G15" s="22">
        <f t="shared" si="8"/>
        <v>19</v>
      </c>
      <c r="H15" s="22">
        <f t="shared" si="8"/>
        <v>8</v>
      </c>
      <c r="I15" s="22">
        <f t="shared" si="8"/>
        <v>11</v>
      </c>
    </row>
    <row r="16" spans="2:9" x14ac:dyDescent="0.45">
      <c r="C16" s="19"/>
      <c r="D16" s="15"/>
      <c r="E16" s="9"/>
      <c r="F16" s="9"/>
      <c r="G16" s="9"/>
      <c r="H16" s="9"/>
      <c r="I16" s="9"/>
    </row>
    <row r="17" spans="1:17" x14ac:dyDescent="0.45">
      <c r="C17" s="19"/>
      <c r="D17" s="15"/>
      <c r="E17" s="9"/>
      <c r="F17" s="9"/>
      <c r="G17" s="9"/>
      <c r="H17" s="9"/>
      <c r="I17" s="9"/>
    </row>
    <row r="18" spans="1:17" s="5" customFormat="1" x14ac:dyDescent="0.45">
      <c r="A18" s="23" t="s">
        <v>13</v>
      </c>
      <c r="B18"/>
      <c r="C18" s="19"/>
      <c r="D18" s="15"/>
      <c r="E18" s="9"/>
      <c r="F18" s="9"/>
      <c r="G18" s="9"/>
      <c r="H18" s="9"/>
      <c r="I18" s="9"/>
      <c r="K18" s="29" t="s">
        <v>45</v>
      </c>
      <c r="L18" s="29"/>
      <c r="M18" s="29"/>
      <c r="N18" s="29"/>
      <c r="O18" s="29"/>
      <c r="P18" s="29"/>
      <c r="Q18" s="29"/>
    </row>
    <row r="19" spans="1:17" ht="28.5" x14ac:dyDescent="0.45">
      <c r="A19" s="20" t="s">
        <v>0</v>
      </c>
      <c r="B19" s="21" t="s">
        <v>4</v>
      </c>
      <c r="C19" s="20" t="s">
        <v>17</v>
      </c>
      <c r="D19" s="20" t="s">
        <v>7</v>
      </c>
      <c r="E19" s="20" t="s">
        <v>8</v>
      </c>
      <c r="F19" s="20" t="s">
        <v>9</v>
      </c>
      <c r="G19" s="20" t="s">
        <v>10</v>
      </c>
      <c r="H19" s="21" t="s">
        <v>11</v>
      </c>
      <c r="I19" s="20" t="s">
        <v>12</v>
      </c>
      <c r="P19" s="11"/>
    </row>
    <row r="20" spans="1:17" ht="26.25" customHeight="1" x14ac:dyDescent="0.45">
      <c r="A20" t="s">
        <v>2</v>
      </c>
      <c r="B20" t="s">
        <v>33</v>
      </c>
      <c r="C20" t="s">
        <v>34</v>
      </c>
      <c r="D20" s="24">
        <v>0</v>
      </c>
      <c r="E20" s="13">
        <v>0</v>
      </c>
      <c r="F20" s="13">
        <v>0</v>
      </c>
      <c r="G20" s="13">
        <v>0</v>
      </c>
      <c r="H20" s="13">
        <f t="shared" ref="H20:H32" si="9">ROUNDDOWN(G20/2,0)</f>
        <v>0</v>
      </c>
      <c r="I20" s="13">
        <f t="shared" ref="I20:I32" si="10">G20-H20</f>
        <v>0</v>
      </c>
      <c r="K20" s="5" t="s">
        <v>0</v>
      </c>
      <c r="L20" s="5" t="s">
        <v>4</v>
      </c>
      <c r="M20" s="5" t="s">
        <v>17</v>
      </c>
      <c r="N20" s="6" t="s">
        <v>19</v>
      </c>
      <c r="O20" s="6" t="s">
        <v>20</v>
      </c>
      <c r="P20" s="12" t="s">
        <v>23</v>
      </c>
      <c r="Q20" s="6" t="s">
        <v>24</v>
      </c>
    </row>
    <row r="21" spans="1:17" x14ac:dyDescent="0.45">
      <c r="A21" t="s">
        <v>2</v>
      </c>
      <c r="B21" t="s">
        <v>35</v>
      </c>
      <c r="C21" t="s">
        <v>49</v>
      </c>
      <c r="D21" s="24">
        <v>0</v>
      </c>
      <c r="E21" s="13">
        <v>0</v>
      </c>
      <c r="F21" s="13">
        <v>0</v>
      </c>
      <c r="G21" s="13">
        <v>0</v>
      </c>
      <c r="H21" s="13">
        <f t="shared" si="9"/>
        <v>0</v>
      </c>
      <c r="I21" s="13">
        <f t="shared" si="10"/>
        <v>0</v>
      </c>
      <c r="K21" t="s">
        <v>2</v>
      </c>
      <c r="L21" t="s">
        <v>33</v>
      </c>
      <c r="M21" t="s">
        <v>34</v>
      </c>
      <c r="N21" s="7">
        <f>SUMIFS('[1]2013-1 Yolo'!$J:$J,'[1]2013-1 Yolo'!$A:$A,$K21,'[1]2013-1 Yolo'!$B:$B,$L21,'[1]2013-1 Yolo'!$C:$C,$M21)</f>
        <v>0</v>
      </c>
      <c r="O21" s="13">
        <v>0</v>
      </c>
      <c r="P21" s="13">
        <v>0</v>
      </c>
      <c r="Q21" s="13">
        <v>0</v>
      </c>
    </row>
    <row r="22" spans="1:17" x14ac:dyDescent="0.45">
      <c r="A22" t="s">
        <v>2</v>
      </c>
      <c r="B22" t="s">
        <v>35</v>
      </c>
      <c r="C22" t="s">
        <v>36</v>
      </c>
      <c r="D22" s="24">
        <v>0</v>
      </c>
      <c r="E22" s="13">
        <v>0</v>
      </c>
      <c r="F22" s="13">
        <v>0</v>
      </c>
      <c r="G22" s="13">
        <v>0</v>
      </c>
      <c r="H22" s="13">
        <f t="shared" si="9"/>
        <v>0</v>
      </c>
      <c r="I22" s="13">
        <f t="shared" si="10"/>
        <v>0</v>
      </c>
      <c r="K22" t="s">
        <v>2</v>
      </c>
      <c r="L22" t="s">
        <v>35</v>
      </c>
      <c r="M22" t="s">
        <v>49</v>
      </c>
      <c r="N22" s="7">
        <f>SUMIFS('[1]2013-1 Yolo'!$J:$J,'[1]2013-1 Yolo'!$A:$A,$K22,'[1]2013-1 Yolo'!$B:$B,$L22,'[1]2013-1 Yolo'!$C:$C,$M22)</f>
        <v>0</v>
      </c>
      <c r="O22" s="13">
        <v>0</v>
      </c>
      <c r="P22" s="13">
        <v>0</v>
      </c>
      <c r="Q22" s="13">
        <v>0</v>
      </c>
    </row>
    <row r="23" spans="1:17" s="5" customFormat="1" x14ac:dyDescent="0.45">
      <c r="A23" t="s">
        <v>2</v>
      </c>
      <c r="B23" t="s">
        <v>37</v>
      </c>
      <c r="C23" t="s">
        <v>36</v>
      </c>
      <c r="D23" s="24">
        <v>0</v>
      </c>
      <c r="E23" s="13">
        <v>0</v>
      </c>
      <c r="F23" s="13">
        <v>0</v>
      </c>
      <c r="G23" s="13">
        <v>0</v>
      </c>
      <c r="H23" s="13">
        <f t="shared" si="9"/>
        <v>0</v>
      </c>
      <c r="I23" s="13">
        <f t="shared" si="10"/>
        <v>0</v>
      </c>
      <c r="K23" t="s">
        <v>2</v>
      </c>
      <c r="L23" t="s">
        <v>35</v>
      </c>
      <c r="M23" t="s">
        <v>36</v>
      </c>
      <c r="N23" s="7">
        <f>SUMIFS('[1]2013-1 Yolo'!$J:$J,'[1]2013-1 Yolo'!$A:$A,$K23,'[1]2013-1 Yolo'!$B:$B,$L23,'[1]2013-1 Yolo'!$C:$C,$M23)</f>
        <v>0</v>
      </c>
      <c r="O23" s="13">
        <v>0</v>
      </c>
      <c r="P23" s="13">
        <v>0</v>
      </c>
      <c r="Q23" s="13">
        <v>0</v>
      </c>
    </row>
    <row r="24" spans="1:17" s="8" customFormat="1" x14ac:dyDescent="0.45">
      <c r="A24" t="s">
        <v>2</v>
      </c>
      <c r="B24" t="s">
        <v>27</v>
      </c>
      <c r="C24" t="s">
        <v>50</v>
      </c>
      <c r="D24" s="24">
        <v>0</v>
      </c>
      <c r="E24" s="13">
        <v>0</v>
      </c>
      <c r="F24" s="13">
        <v>0</v>
      </c>
      <c r="G24" s="13">
        <v>0</v>
      </c>
      <c r="H24" s="13">
        <f t="shared" si="9"/>
        <v>0</v>
      </c>
      <c r="I24" s="13">
        <f t="shared" si="10"/>
        <v>0</v>
      </c>
      <c r="K24" t="s">
        <v>2</v>
      </c>
      <c r="L24" t="s">
        <v>37</v>
      </c>
      <c r="M24" t="s">
        <v>36</v>
      </c>
      <c r="N24" s="7">
        <f>SUMIFS('[1]2013-1 Yolo'!$J:$J,'[1]2013-1 Yolo'!$A:$A,$K24,'[1]2013-1 Yolo'!$B:$B,$L24,'[1]2013-1 Yolo'!$C:$C,$M24)</f>
        <v>0</v>
      </c>
      <c r="O24" s="13">
        <v>0</v>
      </c>
      <c r="P24" s="13">
        <v>0</v>
      </c>
      <c r="Q24" s="13">
        <v>0</v>
      </c>
    </row>
    <row r="25" spans="1:17" x14ac:dyDescent="0.45">
      <c r="A25" t="s">
        <v>2</v>
      </c>
      <c r="B25" t="s">
        <v>40</v>
      </c>
      <c r="C25" t="s">
        <v>51</v>
      </c>
      <c r="D25" s="24">
        <v>0</v>
      </c>
      <c r="E25" s="13">
        <v>0</v>
      </c>
      <c r="F25" s="13">
        <v>0</v>
      </c>
      <c r="G25" s="13">
        <v>0</v>
      </c>
      <c r="H25" s="13">
        <f t="shared" si="9"/>
        <v>0</v>
      </c>
      <c r="I25" s="13">
        <f t="shared" si="10"/>
        <v>0</v>
      </c>
      <c r="K25" t="s">
        <v>2</v>
      </c>
      <c r="L25" t="s">
        <v>27</v>
      </c>
      <c r="M25" t="s">
        <v>50</v>
      </c>
      <c r="N25" s="7">
        <f>SUMIFS('[1]2013-1 Yolo'!$J:$J,'[1]2013-1 Yolo'!$A:$A,$K25,'[1]2013-1 Yolo'!$B:$B,$L25,'[1]2013-1 Yolo'!$C:$C,$M25)</f>
        <v>0</v>
      </c>
      <c r="O25" s="13">
        <v>0</v>
      </c>
      <c r="P25" s="13">
        <v>0</v>
      </c>
      <c r="Q25" s="13">
        <v>0</v>
      </c>
    </row>
    <row r="26" spans="1:17" x14ac:dyDescent="0.45">
      <c r="A26" t="s">
        <v>2</v>
      </c>
      <c r="B26" t="s">
        <v>41</v>
      </c>
      <c r="C26" t="s">
        <v>52</v>
      </c>
      <c r="D26" s="24">
        <v>0</v>
      </c>
      <c r="E26" s="13">
        <v>0</v>
      </c>
      <c r="F26" s="13">
        <v>0</v>
      </c>
      <c r="G26" s="13">
        <v>0</v>
      </c>
      <c r="H26" s="13">
        <f t="shared" si="9"/>
        <v>0</v>
      </c>
      <c r="I26" s="13">
        <f t="shared" si="10"/>
        <v>0</v>
      </c>
      <c r="K26" t="s">
        <v>2</v>
      </c>
      <c r="L26" t="s">
        <v>40</v>
      </c>
      <c r="M26" t="s">
        <v>51</v>
      </c>
      <c r="N26" s="7">
        <f>SUMIFS('[1]2013-1 Yolo'!$J:$J,'[1]2013-1 Yolo'!$A:$A,$K26,'[1]2013-1 Yolo'!$B:$B,$L26,'[1]2013-1 Yolo'!$C:$C,$M26)</f>
        <v>0</v>
      </c>
      <c r="O26" s="13">
        <v>0</v>
      </c>
      <c r="P26" s="13">
        <v>0</v>
      </c>
      <c r="Q26" s="13">
        <v>0</v>
      </c>
    </row>
    <row r="27" spans="1:17" x14ac:dyDescent="0.45">
      <c r="A27" t="s">
        <v>2</v>
      </c>
      <c r="B27" t="s">
        <v>28</v>
      </c>
      <c r="C27" t="s">
        <v>53</v>
      </c>
      <c r="D27" s="24">
        <v>0</v>
      </c>
      <c r="E27" s="13">
        <v>0</v>
      </c>
      <c r="F27" s="13">
        <v>0</v>
      </c>
      <c r="G27" s="13">
        <v>0</v>
      </c>
      <c r="H27" s="13">
        <f t="shared" si="9"/>
        <v>0</v>
      </c>
      <c r="I27" s="13">
        <f t="shared" si="10"/>
        <v>0</v>
      </c>
      <c r="K27" t="s">
        <v>2</v>
      </c>
      <c r="L27" t="s">
        <v>41</v>
      </c>
      <c r="M27" t="s">
        <v>52</v>
      </c>
      <c r="N27" s="7">
        <f>SUMIFS('[1]2013-1 Yolo'!$J:$J,'[1]2013-1 Yolo'!$A:$A,$K27,'[1]2013-1 Yolo'!$B:$B,$L27,'[1]2013-1 Yolo'!$C:$C,$M27)</f>
        <v>0</v>
      </c>
      <c r="O27" s="13">
        <v>0</v>
      </c>
      <c r="P27" s="13">
        <v>0</v>
      </c>
      <c r="Q27" s="13">
        <v>0</v>
      </c>
    </row>
    <row r="28" spans="1:17" x14ac:dyDescent="0.45">
      <c r="A28" t="s">
        <v>2</v>
      </c>
      <c r="B28" t="s">
        <v>28</v>
      </c>
      <c r="C28" t="s">
        <v>18</v>
      </c>
      <c r="D28" s="24">
        <v>0</v>
      </c>
      <c r="E28" s="13">
        <v>0</v>
      </c>
      <c r="F28" s="13">
        <v>0</v>
      </c>
      <c r="G28" s="13">
        <v>0</v>
      </c>
      <c r="H28" s="13">
        <f t="shared" si="9"/>
        <v>0</v>
      </c>
      <c r="I28" s="13">
        <f t="shared" si="10"/>
        <v>0</v>
      </c>
      <c r="K28" t="s">
        <v>2</v>
      </c>
      <c r="L28" t="s">
        <v>42</v>
      </c>
      <c r="M28" t="s">
        <v>55</v>
      </c>
      <c r="N28" s="7">
        <f>SUMIFS('[1]2013-1 Yolo'!$J:$J,'[1]2013-1 Yolo'!$A:$A,$K28,'[1]2013-1 Yolo'!$B:$B,$L28,'[1]2013-1 Yolo'!$C:$C,$M28)</f>
        <v>0</v>
      </c>
      <c r="O28" s="13">
        <v>0</v>
      </c>
      <c r="P28" s="13">
        <v>0</v>
      </c>
      <c r="Q28" s="13">
        <v>0</v>
      </c>
    </row>
    <row r="29" spans="1:17" x14ac:dyDescent="0.45">
      <c r="A29" t="s">
        <v>2</v>
      </c>
      <c r="B29" t="s">
        <v>26</v>
      </c>
      <c r="C29" t="s">
        <v>38</v>
      </c>
      <c r="D29" s="24">
        <v>0</v>
      </c>
      <c r="E29" s="13">
        <v>0</v>
      </c>
      <c r="F29" s="13">
        <v>0</v>
      </c>
      <c r="G29" s="13">
        <v>0</v>
      </c>
      <c r="H29" s="13">
        <f t="shared" si="9"/>
        <v>0</v>
      </c>
      <c r="I29" s="13">
        <f t="shared" si="10"/>
        <v>0</v>
      </c>
      <c r="K29" t="s">
        <v>2</v>
      </c>
      <c r="L29" t="s">
        <v>28</v>
      </c>
      <c r="M29" t="s">
        <v>53</v>
      </c>
      <c r="N29" s="7">
        <f>SUMIFS('[1]2013-1 Yolo'!$J:$J,'[1]2013-1 Yolo'!$A:$A,$K29,'[1]2013-1 Yolo'!$B:$B,$L29,'[1]2013-1 Yolo'!$C:$C,$M29)</f>
        <v>0</v>
      </c>
      <c r="O29" s="13">
        <v>0</v>
      </c>
      <c r="P29" s="13">
        <v>0</v>
      </c>
      <c r="Q29" s="13">
        <v>0</v>
      </c>
    </row>
    <row r="30" spans="1:17" x14ac:dyDescent="0.45">
      <c r="A30" t="s">
        <v>2</v>
      </c>
      <c r="B30" t="s">
        <v>29</v>
      </c>
      <c r="C30" t="s">
        <v>31</v>
      </c>
      <c r="D30" s="24">
        <v>0</v>
      </c>
      <c r="E30" s="13">
        <v>0</v>
      </c>
      <c r="F30" s="13">
        <v>0</v>
      </c>
      <c r="G30" s="13">
        <v>0</v>
      </c>
      <c r="H30" s="13">
        <f t="shared" si="9"/>
        <v>0</v>
      </c>
      <c r="I30" s="13">
        <f t="shared" si="10"/>
        <v>0</v>
      </c>
      <c r="K30" t="s">
        <v>2</v>
      </c>
      <c r="L30" t="s">
        <v>28</v>
      </c>
      <c r="M30" t="s">
        <v>18</v>
      </c>
      <c r="N30" s="7">
        <f>SUMIFS('[1]2013-1 Yolo'!$J:$J,'[1]2013-1 Yolo'!$A:$A,$K30,'[1]2013-1 Yolo'!$B:$B,$L30,'[1]2013-1 Yolo'!$C:$C,$M30)</f>
        <v>0</v>
      </c>
      <c r="O30" s="13">
        <v>0</v>
      </c>
      <c r="P30" s="13">
        <v>0</v>
      </c>
      <c r="Q30" s="13">
        <v>0</v>
      </c>
    </row>
    <row r="31" spans="1:17" x14ac:dyDescent="0.45">
      <c r="A31" t="s">
        <v>2</v>
      </c>
      <c r="B31" t="s">
        <v>29</v>
      </c>
      <c r="C31" t="s">
        <v>32</v>
      </c>
      <c r="D31" s="24">
        <v>0</v>
      </c>
      <c r="E31" s="13">
        <v>0</v>
      </c>
      <c r="F31" s="13">
        <v>0</v>
      </c>
      <c r="G31" s="13">
        <v>0</v>
      </c>
      <c r="H31" s="13">
        <f t="shared" si="9"/>
        <v>0</v>
      </c>
      <c r="I31" s="13">
        <f t="shared" si="10"/>
        <v>0</v>
      </c>
      <c r="K31" t="s">
        <v>2</v>
      </c>
      <c r="L31" t="s">
        <v>26</v>
      </c>
      <c r="M31" t="s">
        <v>38</v>
      </c>
      <c r="N31" s="7">
        <f>SUMIFS('[1]2013-1 Yolo'!$J:$J,'[1]2013-1 Yolo'!$A:$A,$K31,'[1]2013-1 Yolo'!$B:$B,$L31,'[1]2013-1 Yolo'!$C:$C,$M31)</f>
        <v>0</v>
      </c>
      <c r="O31" s="13">
        <v>0</v>
      </c>
      <c r="P31" s="13">
        <v>0</v>
      </c>
      <c r="Q31" s="13">
        <v>0</v>
      </c>
    </row>
    <row r="32" spans="1:17" x14ac:dyDescent="0.45">
      <c r="A32" t="s">
        <v>2</v>
      </c>
      <c r="B32" t="s">
        <v>43</v>
      </c>
      <c r="C32" t="s">
        <v>54</v>
      </c>
      <c r="D32" s="24">
        <v>0</v>
      </c>
      <c r="E32" s="13">
        <v>0</v>
      </c>
      <c r="F32" s="13">
        <v>0</v>
      </c>
      <c r="G32" s="13">
        <v>0</v>
      </c>
      <c r="H32" s="13">
        <f t="shared" si="9"/>
        <v>0</v>
      </c>
      <c r="I32" s="13">
        <f t="shared" si="10"/>
        <v>0</v>
      </c>
      <c r="K32" t="s">
        <v>2</v>
      </c>
      <c r="L32" t="s">
        <v>29</v>
      </c>
      <c r="M32" t="s">
        <v>31</v>
      </c>
      <c r="N32" s="7">
        <f>SUMIFS('[1]2013-1 Yolo'!$J:$J,'[1]2013-1 Yolo'!$A:$A,$K32,'[1]2013-1 Yolo'!$B:$B,$L32,'[1]2013-1 Yolo'!$C:$C,$M32)</f>
        <v>0</v>
      </c>
      <c r="O32" s="13">
        <v>0</v>
      </c>
      <c r="P32" s="13">
        <v>0</v>
      </c>
      <c r="Q32" s="13">
        <v>0</v>
      </c>
    </row>
    <row r="33" spans="1:17" ht="14.65" thickBot="1" x14ac:dyDescent="0.5">
      <c r="C33" s="14" t="str">
        <f>A18&amp;" Total"</f>
        <v>FY16-17 Total</v>
      </c>
      <c r="D33" s="25">
        <f t="shared" ref="D33:I33" si="11">SUM(D20:D32)</f>
        <v>0</v>
      </c>
      <c r="E33" s="26">
        <f t="shared" si="11"/>
        <v>0</v>
      </c>
      <c r="F33" s="26">
        <f t="shared" si="11"/>
        <v>0</v>
      </c>
      <c r="G33" s="26">
        <f t="shared" si="11"/>
        <v>0</v>
      </c>
      <c r="H33" s="26">
        <f t="shared" si="11"/>
        <v>0</v>
      </c>
      <c r="I33" s="26">
        <f t="shared" si="11"/>
        <v>0</v>
      </c>
      <c r="K33" t="s">
        <v>2</v>
      </c>
      <c r="L33" t="s">
        <v>29</v>
      </c>
      <c r="M33" t="s">
        <v>32</v>
      </c>
      <c r="N33" s="7">
        <f>SUMIFS('[1]2013-1 Yolo'!$J:$J,'[1]2013-1 Yolo'!$A:$A,$K33,'[1]2013-1 Yolo'!$B:$B,$L33,'[1]2013-1 Yolo'!$C:$C,$M33)</f>
        <v>0</v>
      </c>
      <c r="O33" s="13">
        <v>0</v>
      </c>
      <c r="P33" s="13">
        <v>0</v>
      </c>
      <c r="Q33" s="13">
        <v>0</v>
      </c>
    </row>
    <row r="34" spans="1:17" ht="14.65" thickTop="1" x14ac:dyDescent="0.45">
      <c r="C34" s="8" t="s">
        <v>39</v>
      </c>
      <c r="D34" s="27">
        <f>D$6-D33</f>
        <v>0</v>
      </c>
      <c r="E34" s="27">
        <f t="shared" ref="E34:I34" si="12">E$6-E33</f>
        <v>0</v>
      </c>
      <c r="F34" s="27">
        <f t="shared" si="12"/>
        <v>0</v>
      </c>
      <c r="G34" s="27">
        <f t="shared" si="12"/>
        <v>0</v>
      </c>
      <c r="H34" s="27">
        <f t="shared" si="12"/>
        <v>0</v>
      </c>
      <c r="I34" s="27">
        <f t="shared" si="12"/>
        <v>0</v>
      </c>
      <c r="K34" t="s">
        <v>2</v>
      </c>
      <c r="L34" t="s">
        <v>43</v>
      </c>
      <c r="M34" t="s">
        <v>54</v>
      </c>
      <c r="N34" s="7">
        <f>SUMIFS('[1]2013-1 Yolo'!$J:$J,'[1]2013-1 Yolo'!$A:$A,$K34,'[1]2013-1 Yolo'!$B:$B,$L34,'[1]2013-1 Yolo'!$C:$C,$M34)</f>
        <v>0</v>
      </c>
      <c r="O34" s="13">
        <v>0</v>
      </c>
      <c r="P34" s="13">
        <v>0</v>
      </c>
      <c r="Q34" s="13">
        <v>0</v>
      </c>
    </row>
    <row r="35" spans="1:17" x14ac:dyDescent="0.45">
      <c r="C35" s="14"/>
      <c r="D35" s="17"/>
      <c r="E35" s="18"/>
      <c r="F35" s="18"/>
      <c r="G35" s="18"/>
      <c r="H35" s="18"/>
      <c r="I35" s="18"/>
    </row>
    <row r="36" spans="1:17" x14ac:dyDescent="0.45">
      <c r="A36" s="23" t="str">
        <f>C7</f>
        <v>FY17-18</v>
      </c>
      <c r="C36" s="19"/>
      <c r="D36" s="15"/>
      <c r="E36" s="9"/>
      <c r="F36" s="9"/>
      <c r="G36" s="9"/>
      <c r="H36" s="9"/>
      <c r="I36" s="9"/>
    </row>
    <row r="37" spans="1:17" ht="28.5" x14ac:dyDescent="0.45">
      <c r="A37" s="20" t="str">
        <f>A$19</f>
        <v>County</v>
      </c>
      <c r="B37" s="20" t="str">
        <f t="shared" ref="B37:I37" si="13">B$19</f>
        <v>City</v>
      </c>
      <c r="C37" s="20" t="str">
        <f t="shared" si="13"/>
        <v>Zip Code</v>
      </c>
      <c r="D37" s="20" t="str">
        <f t="shared" si="13"/>
        <v>Delinquent Amount</v>
      </c>
      <c r="E37" s="20" t="str">
        <f t="shared" si="13"/>
        <v>Number of Delinquent APNs</v>
      </c>
      <c r="F37" s="20" t="str">
        <f t="shared" si="13"/>
        <v>Number of Delinquent Projects</v>
      </c>
      <c r="G37" s="20" t="str">
        <f t="shared" si="13"/>
        <v>Number of Missed Payments</v>
      </c>
      <c r="H37" s="20" t="str">
        <f t="shared" si="13"/>
        <v>Of which are Dec</v>
      </c>
      <c r="I37" s="20" t="str">
        <f t="shared" si="13"/>
        <v>Of which are Apr</v>
      </c>
    </row>
    <row r="38" spans="1:17" x14ac:dyDescent="0.45">
      <c r="A38" t="s">
        <v>2</v>
      </c>
      <c r="B38" t="s">
        <v>33</v>
      </c>
      <c r="C38" t="s">
        <v>34</v>
      </c>
      <c r="D38" s="24">
        <v>0</v>
      </c>
      <c r="E38" s="13">
        <v>0</v>
      </c>
      <c r="F38" s="13">
        <v>0</v>
      </c>
      <c r="G38" s="13">
        <v>0</v>
      </c>
      <c r="H38" s="13">
        <f t="shared" ref="H38:H50" si="14">ROUNDDOWN(G38/2,0)</f>
        <v>0</v>
      </c>
      <c r="I38" s="13">
        <f t="shared" ref="I38:I50" si="15">G38-H38</f>
        <v>0</v>
      </c>
    </row>
    <row r="39" spans="1:17" x14ac:dyDescent="0.45">
      <c r="A39" t="s">
        <v>2</v>
      </c>
      <c r="B39" t="s">
        <v>35</v>
      </c>
      <c r="C39" t="s">
        <v>49</v>
      </c>
      <c r="D39" s="24">
        <v>0</v>
      </c>
      <c r="E39" s="13">
        <v>0</v>
      </c>
      <c r="F39" s="13">
        <v>0</v>
      </c>
      <c r="G39" s="13">
        <v>0</v>
      </c>
      <c r="H39" s="13">
        <f t="shared" si="14"/>
        <v>0</v>
      </c>
      <c r="I39" s="13">
        <f t="shared" si="15"/>
        <v>0</v>
      </c>
    </row>
    <row r="40" spans="1:17" x14ac:dyDescent="0.45">
      <c r="A40" t="s">
        <v>2</v>
      </c>
      <c r="B40" t="s">
        <v>35</v>
      </c>
      <c r="C40" t="s">
        <v>36</v>
      </c>
      <c r="D40" s="24">
        <v>0</v>
      </c>
      <c r="E40" s="13">
        <v>0</v>
      </c>
      <c r="F40" s="13">
        <v>0</v>
      </c>
      <c r="G40" s="13">
        <v>0</v>
      </c>
      <c r="H40" s="13">
        <f t="shared" si="14"/>
        <v>0</v>
      </c>
      <c r="I40" s="13">
        <f t="shared" si="15"/>
        <v>0</v>
      </c>
    </row>
    <row r="41" spans="1:17" x14ac:dyDescent="0.45">
      <c r="A41" t="s">
        <v>2</v>
      </c>
      <c r="B41" t="s">
        <v>37</v>
      </c>
      <c r="C41" t="s">
        <v>36</v>
      </c>
      <c r="D41" s="24">
        <v>0</v>
      </c>
      <c r="E41" s="13">
        <v>0</v>
      </c>
      <c r="F41" s="13">
        <v>0</v>
      </c>
      <c r="G41" s="13">
        <v>0</v>
      </c>
      <c r="H41" s="13">
        <f t="shared" si="14"/>
        <v>0</v>
      </c>
      <c r="I41" s="13">
        <f t="shared" si="15"/>
        <v>0</v>
      </c>
    </row>
    <row r="42" spans="1:17" x14ac:dyDescent="0.45">
      <c r="A42" t="s">
        <v>2</v>
      </c>
      <c r="B42" t="s">
        <v>27</v>
      </c>
      <c r="C42" t="s">
        <v>50</v>
      </c>
      <c r="D42" s="24">
        <v>0</v>
      </c>
      <c r="E42" s="13">
        <v>0</v>
      </c>
      <c r="F42" s="13">
        <v>0</v>
      </c>
      <c r="G42" s="13">
        <v>0</v>
      </c>
      <c r="H42" s="13">
        <f t="shared" si="14"/>
        <v>0</v>
      </c>
      <c r="I42" s="13">
        <f t="shared" si="15"/>
        <v>0</v>
      </c>
    </row>
    <row r="43" spans="1:17" x14ac:dyDescent="0.45">
      <c r="A43" t="s">
        <v>2</v>
      </c>
      <c r="B43" t="s">
        <v>40</v>
      </c>
      <c r="C43" t="s">
        <v>51</v>
      </c>
      <c r="D43" s="24">
        <v>0</v>
      </c>
      <c r="E43" s="13">
        <v>0</v>
      </c>
      <c r="F43" s="13">
        <v>0</v>
      </c>
      <c r="G43" s="13">
        <v>0</v>
      </c>
      <c r="H43" s="13">
        <f t="shared" si="14"/>
        <v>0</v>
      </c>
      <c r="I43" s="13">
        <f t="shared" si="15"/>
        <v>0</v>
      </c>
    </row>
    <row r="44" spans="1:17" x14ac:dyDescent="0.45">
      <c r="A44" t="s">
        <v>2</v>
      </c>
      <c r="B44" t="s">
        <v>41</v>
      </c>
      <c r="C44" t="s">
        <v>52</v>
      </c>
      <c r="D44" s="24">
        <v>0</v>
      </c>
      <c r="E44" s="13">
        <v>0</v>
      </c>
      <c r="F44" s="13">
        <v>0</v>
      </c>
      <c r="G44" s="13">
        <v>0</v>
      </c>
      <c r="H44" s="13">
        <f t="shared" si="14"/>
        <v>0</v>
      </c>
      <c r="I44" s="13">
        <f t="shared" si="15"/>
        <v>0</v>
      </c>
    </row>
    <row r="45" spans="1:17" x14ac:dyDescent="0.45">
      <c r="A45" t="s">
        <v>2</v>
      </c>
      <c r="B45" t="s">
        <v>28</v>
      </c>
      <c r="C45" t="s">
        <v>53</v>
      </c>
      <c r="D45" s="24">
        <v>0</v>
      </c>
      <c r="E45" s="13">
        <v>0</v>
      </c>
      <c r="F45" s="13">
        <v>0</v>
      </c>
      <c r="G45" s="13">
        <v>0</v>
      </c>
      <c r="H45" s="13">
        <f t="shared" si="14"/>
        <v>0</v>
      </c>
      <c r="I45" s="13">
        <f t="shared" si="15"/>
        <v>0</v>
      </c>
    </row>
    <row r="46" spans="1:17" x14ac:dyDescent="0.45">
      <c r="A46" t="s">
        <v>2</v>
      </c>
      <c r="B46" t="s">
        <v>28</v>
      </c>
      <c r="C46" t="s">
        <v>18</v>
      </c>
      <c r="D46" s="24">
        <v>0</v>
      </c>
      <c r="E46" s="13">
        <v>0</v>
      </c>
      <c r="F46" s="13">
        <v>0</v>
      </c>
      <c r="G46" s="13">
        <v>0</v>
      </c>
      <c r="H46" s="13">
        <f t="shared" si="14"/>
        <v>0</v>
      </c>
      <c r="I46" s="13">
        <f t="shared" si="15"/>
        <v>0</v>
      </c>
    </row>
    <row r="47" spans="1:17" x14ac:dyDescent="0.45">
      <c r="A47" t="s">
        <v>2</v>
      </c>
      <c r="B47" t="s">
        <v>26</v>
      </c>
      <c r="C47" t="s">
        <v>38</v>
      </c>
      <c r="D47" s="24">
        <v>0</v>
      </c>
      <c r="E47" s="13">
        <v>0</v>
      </c>
      <c r="F47" s="13">
        <v>0</v>
      </c>
      <c r="G47" s="13">
        <v>0</v>
      </c>
      <c r="H47" s="13">
        <f t="shared" si="14"/>
        <v>0</v>
      </c>
      <c r="I47" s="13">
        <f t="shared" si="15"/>
        <v>0</v>
      </c>
    </row>
    <row r="48" spans="1:17" x14ac:dyDescent="0.45">
      <c r="A48" t="s">
        <v>2</v>
      </c>
      <c r="B48" t="s">
        <v>29</v>
      </c>
      <c r="C48" t="s">
        <v>31</v>
      </c>
      <c r="D48" s="24">
        <v>0</v>
      </c>
      <c r="E48" s="13">
        <v>0</v>
      </c>
      <c r="F48" s="13">
        <v>0</v>
      </c>
      <c r="G48" s="13">
        <v>0</v>
      </c>
      <c r="H48" s="13">
        <f t="shared" si="14"/>
        <v>0</v>
      </c>
      <c r="I48" s="13">
        <f t="shared" si="15"/>
        <v>0</v>
      </c>
    </row>
    <row r="49" spans="1:9" x14ac:dyDescent="0.45">
      <c r="A49" t="s">
        <v>2</v>
      </c>
      <c r="B49" t="s">
        <v>29</v>
      </c>
      <c r="C49" t="s">
        <v>32</v>
      </c>
      <c r="D49" s="24">
        <v>0</v>
      </c>
      <c r="E49" s="13">
        <v>0</v>
      </c>
      <c r="F49" s="13">
        <v>0</v>
      </c>
      <c r="G49" s="13">
        <v>0</v>
      </c>
      <c r="H49" s="13">
        <f t="shared" si="14"/>
        <v>0</v>
      </c>
      <c r="I49" s="13">
        <f t="shared" si="15"/>
        <v>0</v>
      </c>
    </row>
    <row r="50" spans="1:9" x14ac:dyDescent="0.45">
      <c r="A50" t="s">
        <v>2</v>
      </c>
      <c r="B50" t="s">
        <v>43</v>
      </c>
      <c r="C50" t="s">
        <v>54</v>
      </c>
      <c r="D50" s="24">
        <v>0</v>
      </c>
      <c r="E50" s="13">
        <v>0</v>
      </c>
      <c r="F50" s="13">
        <v>0</v>
      </c>
      <c r="G50" s="13">
        <v>0</v>
      </c>
      <c r="H50" s="13">
        <f t="shared" si="14"/>
        <v>0</v>
      </c>
      <c r="I50" s="13">
        <f t="shared" si="15"/>
        <v>0</v>
      </c>
    </row>
    <row r="51" spans="1:9" ht="14.65" thickBot="1" x14ac:dyDescent="0.5">
      <c r="C51" s="14" t="str">
        <f>A36&amp;" Total"</f>
        <v>FY17-18 Total</v>
      </c>
      <c r="D51" s="25">
        <f t="shared" ref="D51:I51" si="16">SUM(D38:D50)</f>
        <v>0</v>
      </c>
      <c r="E51" s="26">
        <f t="shared" si="16"/>
        <v>0</v>
      </c>
      <c r="F51" s="26">
        <f t="shared" si="16"/>
        <v>0</v>
      </c>
      <c r="G51" s="26">
        <f t="shared" si="16"/>
        <v>0</v>
      </c>
      <c r="H51" s="26">
        <f t="shared" si="16"/>
        <v>0</v>
      </c>
      <c r="I51" s="26">
        <f t="shared" si="16"/>
        <v>0</v>
      </c>
    </row>
    <row r="52" spans="1:9" ht="14.65" thickTop="1" x14ac:dyDescent="0.45">
      <c r="C52" s="8" t="s">
        <v>39</v>
      </c>
      <c r="D52" s="27">
        <f>D$7-D51</f>
        <v>0</v>
      </c>
      <c r="E52" s="27">
        <f t="shared" ref="E52:I52" si="17">E$7-E51</f>
        <v>0</v>
      </c>
      <c r="F52" s="27">
        <f t="shared" si="17"/>
        <v>0</v>
      </c>
      <c r="G52" s="27">
        <f t="shared" si="17"/>
        <v>0</v>
      </c>
      <c r="H52" s="27">
        <f t="shared" si="17"/>
        <v>0</v>
      </c>
      <c r="I52" s="27">
        <f t="shared" si="17"/>
        <v>0</v>
      </c>
    </row>
    <row r="53" spans="1:9" x14ac:dyDescent="0.45">
      <c r="C53" s="19"/>
      <c r="D53" s="15"/>
      <c r="E53" s="9"/>
      <c r="F53" s="9"/>
      <c r="G53" s="9"/>
      <c r="H53" s="9"/>
      <c r="I53" s="9"/>
    </row>
    <row r="54" spans="1:9" x14ac:dyDescent="0.45">
      <c r="A54" s="23" t="str">
        <f>C8</f>
        <v>FY18-19</v>
      </c>
      <c r="C54" s="19"/>
      <c r="D54" s="15"/>
      <c r="E54" s="9"/>
      <c r="F54" s="9"/>
      <c r="G54" s="9"/>
      <c r="H54" s="9"/>
      <c r="I54" s="9"/>
    </row>
    <row r="55" spans="1:9" ht="28.5" x14ac:dyDescent="0.45">
      <c r="A55" s="20" t="str">
        <f>A$19</f>
        <v>County</v>
      </c>
      <c r="B55" s="20" t="str">
        <f t="shared" ref="B55:I55" si="18">B$19</f>
        <v>City</v>
      </c>
      <c r="C55" s="20" t="str">
        <f t="shared" si="18"/>
        <v>Zip Code</v>
      </c>
      <c r="D55" s="20" t="str">
        <f t="shared" si="18"/>
        <v>Delinquent Amount</v>
      </c>
      <c r="E55" s="20" t="str">
        <f t="shared" si="18"/>
        <v>Number of Delinquent APNs</v>
      </c>
      <c r="F55" s="20" t="str">
        <f t="shared" si="18"/>
        <v>Number of Delinquent Projects</v>
      </c>
      <c r="G55" s="20" t="str">
        <f t="shared" si="18"/>
        <v>Number of Missed Payments</v>
      </c>
      <c r="H55" s="20" t="str">
        <f t="shared" si="18"/>
        <v>Of which are Dec</v>
      </c>
      <c r="I55" s="20" t="str">
        <f t="shared" si="18"/>
        <v>Of which are Apr</v>
      </c>
    </row>
    <row r="56" spans="1:9" x14ac:dyDescent="0.45">
      <c r="A56" t="s">
        <v>2</v>
      </c>
      <c r="B56" t="s">
        <v>33</v>
      </c>
      <c r="C56" t="s">
        <v>34</v>
      </c>
      <c r="D56" s="24">
        <v>0</v>
      </c>
      <c r="E56" s="13">
        <v>0</v>
      </c>
      <c r="F56" s="13">
        <v>0</v>
      </c>
      <c r="G56" s="13">
        <v>0</v>
      </c>
      <c r="H56" s="13">
        <f t="shared" ref="H56:H69" si="19">ROUNDDOWN(G56/2,0)</f>
        <v>0</v>
      </c>
      <c r="I56" s="13">
        <f t="shared" ref="I56:I69" si="20">G56-H56</f>
        <v>0</v>
      </c>
    </row>
    <row r="57" spans="1:9" x14ac:dyDescent="0.45">
      <c r="A57" t="s">
        <v>2</v>
      </c>
      <c r="B57" t="s">
        <v>35</v>
      </c>
      <c r="C57" t="s">
        <v>49</v>
      </c>
      <c r="D57" s="24">
        <v>0</v>
      </c>
      <c r="E57" s="13">
        <v>0</v>
      </c>
      <c r="F57" s="13">
        <v>0</v>
      </c>
      <c r="G57" s="13">
        <v>0</v>
      </c>
      <c r="H57" s="13">
        <f t="shared" si="19"/>
        <v>0</v>
      </c>
      <c r="I57" s="13">
        <f t="shared" si="20"/>
        <v>0</v>
      </c>
    </row>
    <row r="58" spans="1:9" x14ac:dyDescent="0.45">
      <c r="A58" t="s">
        <v>2</v>
      </c>
      <c r="B58" t="s">
        <v>35</v>
      </c>
      <c r="C58" t="s">
        <v>36</v>
      </c>
      <c r="D58" s="24">
        <v>0</v>
      </c>
      <c r="E58" s="13">
        <v>0</v>
      </c>
      <c r="F58" s="13">
        <v>0</v>
      </c>
      <c r="G58" s="13">
        <v>0</v>
      </c>
      <c r="H58" s="13">
        <f t="shared" si="19"/>
        <v>0</v>
      </c>
      <c r="I58" s="13">
        <f t="shared" si="20"/>
        <v>0</v>
      </c>
    </row>
    <row r="59" spans="1:9" x14ac:dyDescent="0.45">
      <c r="A59" t="s">
        <v>2</v>
      </c>
      <c r="B59" t="s">
        <v>37</v>
      </c>
      <c r="C59" t="s">
        <v>36</v>
      </c>
      <c r="D59" s="24">
        <v>0</v>
      </c>
      <c r="E59" s="13">
        <v>0</v>
      </c>
      <c r="F59" s="13">
        <v>0</v>
      </c>
      <c r="G59" s="13">
        <v>0</v>
      </c>
      <c r="H59" s="13">
        <f t="shared" si="19"/>
        <v>0</v>
      </c>
      <c r="I59" s="13">
        <f t="shared" si="20"/>
        <v>0</v>
      </c>
    </row>
    <row r="60" spans="1:9" x14ac:dyDescent="0.45">
      <c r="A60" t="s">
        <v>2</v>
      </c>
      <c r="B60" t="s">
        <v>27</v>
      </c>
      <c r="C60" t="s">
        <v>50</v>
      </c>
      <c r="D60" s="24">
        <v>0</v>
      </c>
      <c r="E60" s="13">
        <v>0</v>
      </c>
      <c r="F60" s="13">
        <v>0</v>
      </c>
      <c r="G60" s="13">
        <v>0</v>
      </c>
      <c r="H60" s="13">
        <f t="shared" si="19"/>
        <v>0</v>
      </c>
      <c r="I60" s="13">
        <f t="shared" si="20"/>
        <v>0</v>
      </c>
    </row>
    <row r="61" spans="1:9" x14ac:dyDescent="0.45">
      <c r="A61" t="s">
        <v>2</v>
      </c>
      <c r="B61" t="s">
        <v>40</v>
      </c>
      <c r="C61" t="s">
        <v>51</v>
      </c>
      <c r="D61" s="24">
        <v>0</v>
      </c>
      <c r="E61" s="13">
        <v>0</v>
      </c>
      <c r="F61" s="13">
        <v>0</v>
      </c>
      <c r="G61" s="13">
        <v>0</v>
      </c>
      <c r="H61" s="13">
        <f t="shared" si="19"/>
        <v>0</v>
      </c>
      <c r="I61" s="13">
        <f t="shared" si="20"/>
        <v>0</v>
      </c>
    </row>
    <row r="62" spans="1:9" x14ac:dyDescent="0.45">
      <c r="A62" t="s">
        <v>2</v>
      </c>
      <c r="B62" t="s">
        <v>41</v>
      </c>
      <c r="C62" t="s">
        <v>52</v>
      </c>
      <c r="D62" s="24">
        <v>0</v>
      </c>
      <c r="E62" s="13">
        <v>0</v>
      </c>
      <c r="F62" s="13">
        <v>0</v>
      </c>
      <c r="G62" s="13">
        <v>0</v>
      </c>
      <c r="H62" s="13">
        <f t="shared" si="19"/>
        <v>0</v>
      </c>
      <c r="I62" s="13">
        <f t="shared" si="20"/>
        <v>0</v>
      </c>
    </row>
    <row r="63" spans="1:9" x14ac:dyDescent="0.45">
      <c r="A63" t="s">
        <v>2</v>
      </c>
      <c r="B63" t="s">
        <v>42</v>
      </c>
      <c r="C63" t="s">
        <v>55</v>
      </c>
      <c r="D63" s="24">
        <v>0</v>
      </c>
      <c r="E63" s="13">
        <v>0</v>
      </c>
      <c r="F63" s="13">
        <v>0</v>
      </c>
      <c r="G63" s="13">
        <v>0</v>
      </c>
      <c r="H63" s="13">
        <f t="shared" si="19"/>
        <v>0</v>
      </c>
      <c r="I63" s="13">
        <f t="shared" si="20"/>
        <v>0</v>
      </c>
    </row>
    <row r="64" spans="1:9" x14ac:dyDescent="0.45">
      <c r="A64" t="s">
        <v>2</v>
      </c>
      <c r="B64" t="s">
        <v>28</v>
      </c>
      <c r="C64" t="s">
        <v>53</v>
      </c>
      <c r="D64" s="24">
        <v>0</v>
      </c>
      <c r="E64" s="13">
        <v>0</v>
      </c>
      <c r="F64" s="13">
        <v>0</v>
      </c>
      <c r="G64" s="13">
        <v>0</v>
      </c>
      <c r="H64" s="13">
        <f t="shared" si="19"/>
        <v>0</v>
      </c>
      <c r="I64" s="13">
        <f t="shared" si="20"/>
        <v>0</v>
      </c>
    </row>
    <row r="65" spans="1:9" x14ac:dyDescent="0.45">
      <c r="A65" t="s">
        <v>2</v>
      </c>
      <c r="B65" t="s">
        <v>28</v>
      </c>
      <c r="C65" t="s">
        <v>18</v>
      </c>
      <c r="D65" s="24">
        <v>0</v>
      </c>
      <c r="E65" s="13">
        <v>0</v>
      </c>
      <c r="F65" s="13">
        <v>0</v>
      </c>
      <c r="G65" s="13">
        <v>0</v>
      </c>
      <c r="H65" s="13">
        <f t="shared" si="19"/>
        <v>0</v>
      </c>
      <c r="I65" s="13">
        <f t="shared" si="20"/>
        <v>0</v>
      </c>
    </row>
    <row r="66" spans="1:9" x14ac:dyDescent="0.45">
      <c r="A66" t="s">
        <v>2</v>
      </c>
      <c r="B66" t="s">
        <v>26</v>
      </c>
      <c r="C66" t="s">
        <v>38</v>
      </c>
      <c r="D66" s="24">
        <v>0</v>
      </c>
      <c r="E66" s="13">
        <v>0</v>
      </c>
      <c r="F66" s="13">
        <v>0</v>
      </c>
      <c r="G66" s="13">
        <v>0</v>
      </c>
      <c r="H66" s="13">
        <f t="shared" si="19"/>
        <v>0</v>
      </c>
      <c r="I66" s="13">
        <f t="shared" si="20"/>
        <v>0</v>
      </c>
    </row>
    <row r="67" spans="1:9" x14ac:dyDescent="0.45">
      <c r="A67" t="s">
        <v>2</v>
      </c>
      <c r="B67" t="s">
        <v>29</v>
      </c>
      <c r="C67" t="s">
        <v>31</v>
      </c>
      <c r="D67" s="24">
        <v>0</v>
      </c>
      <c r="E67" s="13">
        <v>0</v>
      </c>
      <c r="F67" s="13">
        <v>0</v>
      </c>
      <c r="G67" s="13">
        <v>0</v>
      </c>
      <c r="H67" s="13">
        <f t="shared" si="19"/>
        <v>0</v>
      </c>
      <c r="I67" s="13">
        <f t="shared" si="20"/>
        <v>0</v>
      </c>
    </row>
    <row r="68" spans="1:9" x14ac:dyDescent="0.45">
      <c r="A68" t="s">
        <v>2</v>
      </c>
      <c r="B68" t="s">
        <v>29</v>
      </c>
      <c r="C68" t="s">
        <v>32</v>
      </c>
      <c r="D68" s="24">
        <v>0</v>
      </c>
      <c r="E68" s="13">
        <v>0</v>
      </c>
      <c r="F68" s="13">
        <v>0</v>
      </c>
      <c r="G68" s="13">
        <v>0</v>
      </c>
      <c r="H68" s="13">
        <f t="shared" si="19"/>
        <v>0</v>
      </c>
      <c r="I68" s="13">
        <f t="shared" si="20"/>
        <v>0</v>
      </c>
    </row>
    <row r="69" spans="1:9" x14ac:dyDescent="0.45">
      <c r="A69" t="s">
        <v>2</v>
      </c>
      <c r="B69" t="s">
        <v>43</v>
      </c>
      <c r="C69" t="s">
        <v>54</v>
      </c>
      <c r="D69" s="24">
        <v>0</v>
      </c>
      <c r="E69" s="13">
        <v>0</v>
      </c>
      <c r="F69" s="13">
        <v>0</v>
      </c>
      <c r="G69" s="13">
        <v>0</v>
      </c>
      <c r="H69" s="13">
        <f t="shared" si="19"/>
        <v>0</v>
      </c>
      <c r="I69" s="13">
        <f t="shared" si="20"/>
        <v>0</v>
      </c>
    </row>
    <row r="70" spans="1:9" ht="14.65" thickBot="1" x14ac:dyDescent="0.5">
      <c r="C70" s="14" t="str">
        <f>A54&amp;" Total"</f>
        <v>FY18-19 Total</v>
      </c>
      <c r="D70" s="25">
        <f t="shared" ref="D70:I70" si="21">SUM(D56:D69)</f>
        <v>0</v>
      </c>
      <c r="E70" s="26">
        <f t="shared" si="21"/>
        <v>0</v>
      </c>
      <c r="F70" s="26">
        <f t="shared" si="21"/>
        <v>0</v>
      </c>
      <c r="G70" s="26">
        <f t="shared" si="21"/>
        <v>0</v>
      </c>
      <c r="H70" s="26">
        <f t="shared" si="21"/>
        <v>0</v>
      </c>
      <c r="I70" s="26">
        <f t="shared" si="21"/>
        <v>0</v>
      </c>
    </row>
    <row r="71" spans="1:9" ht="14.65" thickTop="1" x14ac:dyDescent="0.45">
      <c r="C71" s="8" t="s">
        <v>39</v>
      </c>
      <c r="D71" s="27">
        <f>D$8-D70</f>
        <v>0</v>
      </c>
      <c r="E71" s="27">
        <f t="shared" ref="E71:I71" si="22">E$8-E70</f>
        <v>0</v>
      </c>
      <c r="F71" s="27">
        <f t="shared" si="22"/>
        <v>0</v>
      </c>
      <c r="G71" s="27">
        <f t="shared" si="22"/>
        <v>0</v>
      </c>
      <c r="H71" s="27">
        <f t="shared" si="22"/>
        <v>0</v>
      </c>
      <c r="I71" s="27">
        <f t="shared" si="22"/>
        <v>0</v>
      </c>
    </row>
    <row r="72" spans="1:9" x14ac:dyDescent="0.45">
      <c r="A72" s="5"/>
      <c r="C72" s="19"/>
      <c r="D72" s="15"/>
      <c r="E72" s="9"/>
      <c r="F72" s="9"/>
      <c r="G72" s="9"/>
      <c r="H72" s="9"/>
      <c r="I72" s="9"/>
    </row>
    <row r="73" spans="1:9" x14ac:dyDescent="0.45">
      <c r="A73" s="23" t="str">
        <f>C9</f>
        <v>FY19-20</v>
      </c>
      <c r="C73" s="19"/>
      <c r="D73" s="15"/>
      <c r="E73" s="9"/>
      <c r="F73" s="9"/>
      <c r="G73" s="9"/>
      <c r="H73" s="9"/>
      <c r="I73" s="9"/>
    </row>
    <row r="74" spans="1:9" ht="28.5" x14ac:dyDescent="0.45">
      <c r="A74" s="20" t="str">
        <f>A$19</f>
        <v>County</v>
      </c>
      <c r="B74" s="20" t="str">
        <f t="shared" ref="B74:I74" si="23">B$19</f>
        <v>City</v>
      </c>
      <c r="C74" s="20" t="str">
        <f t="shared" si="23"/>
        <v>Zip Code</v>
      </c>
      <c r="D74" s="20" t="str">
        <f t="shared" si="23"/>
        <v>Delinquent Amount</v>
      </c>
      <c r="E74" s="20" t="str">
        <f t="shared" si="23"/>
        <v>Number of Delinquent APNs</v>
      </c>
      <c r="F74" s="20" t="str">
        <f t="shared" si="23"/>
        <v>Number of Delinquent Projects</v>
      </c>
      <c r="G74" s="20" t="str">
        <f t="shared" si="23"/>
        <v>Number of Missed Payments</v>
      </c>
      <c r="H74" s="20" t="str">
        <f t="shared" si="23"/>
        <v>Of which are Dec</v>
      </c>
      <c r="I74" s="20" t="str">
        <f t="shared" si="23"/>
        <v>Of which are Apr</v>
      </c>
    </row>
    <row r="75" spans="1:9" x14ac:dyDescent="0.45">
      <c r="A75" t="s">
        <v>2</v>
      </c>
      <c r="B75" t="s">
        <v>33</v>
      </c>
      <c r="C75" t="s">
        <v>34</v>
      </c>
      <c r="D75" s="24">
        <v>0</v>
      </c>
      <c r="E75" s="13">
        <v>0</v>
      </c>
      <c r="F75" s="13">
        <v>0</v>
      </c>
      <c r="G75" s="13">
        <v>0</v>
      </c>
      <c r="H75" s="13">
        <f t="shared" ref="H75:H88" si="24">ROUNDDOWN(G75/2,0)</f>
        <v>0</v>
      </c>
      <c r="I75" s="13">
        <f t="shared" ref="I75:I88" si="25">G75-H75</f>
        <v>0</v>
      </c>
    </row>
    <row r="76" spans="1:9" x14ac:dyDescent="0.45">
      <c r="A76" t="s">
        <v>2</v>
      </c>
      <c r="B76" t="s">
        <v>35</v>
      </c>
      <c r="C76" t="s">
        <v>49</v>
      </c>
      <c r="D76" s="24">
        <v>0</v>
      </c>
      <c r="E76" s="13">
        <v>0</v>
      </c>
      <c r="F76" s="13">
        <v>0</v>
      </c>
      <c r="G76" s="13">
        <v>0</v>
      </c>
      <c r="H76" s="13">
        <f t="shared" si="24"/>
        <v>0</v>
      </c>
      <c r="I76" s="13">
        <f t="shared" si="25"/>
        <v>0</v>
      </c>
    </row>
    <row r="77" spans="1:9" x14ac:dyDescent="0.45">
      <c r="A77" t="s">
        <v>2</v>
      </c>
      <c r="B77" t="s">
        <v>35</v>
      </c>
      <c r="C77" t="s">
        <v>36</v>
      </c>
      <c r="D77" s="24">
        <v>0</v>
      </c>
      <c r="E77" s="13">
        <v>0</v>
      </c>
      <c r="F77" s="13">
        <v>0</v>
      </c>
      <c r="G77" s="13">
        <v>0</v>
      </c>
      <c r="H77" s="13">
        <f t="shared" si="24"/>
        <v>0</v>
      </c>
      <c r="I77" s="13">
        <f t="shared" si="25"/>
        <v>0</v>
      </c>
    </row>
    <row r="78" spans="1:9" x14ac:dyDescent="0.45">
      <c r="A78" t="s">
        <v>2</v>
      </c>
      <c r="B78" t="s">
        <v>37</v>
      </c>
      <c r="C78" t="s">
        <v>36</v>
      </c>
      <c r="D78" s="24">
        <v>0</v>
      </c>
      <c r="E78" s="13">
        <v>0</v>
      </c>
      <c r="F78" s="13">
        <v>0</v>
      </c>
      <c r="G78" s="13">
        <v>0</v>
      </c>
      <c r="H78" s="13">
        <f t="shared" si="24"/>
        <v>0</v>
      </c>
      <c r="I78" s="13">
        <f t="shared" si="25"/>
        <v>0</v>
      </c>
    </row>
    <row r="79" spans="1:9" x14ac:dyDescent="0.45">
      <c r="A79" t="s">
        <v>2</v>
      </c>
      <c r="B79" t="s">
        <v>27</v>
      </c>
      <c r="C79" t="s">
        <v>50</v>
      </c>
      <c r="D79" s="24">
        <v>0</v>
      </c>
      <c r="E79" s="13">
        <v>0</v>
      </c>
      <c r="F79" s="13">
        <v>0</v>
      </c>
      <c r="G79" s="13">
        <v>0</v>
      </c>
      <c r="H79" s="13">
        <f t="shared" si="24"/>
        <v>0</v>
      </c>
      <c r="I79" s="13">
        <f t="shared" si="25"/>
        <v>0</v>
      </c>
    </row>
    <row r="80" spans="1:9" x14ac:dyDescent="0.45">
      <c r="A80" t="s">
        <v>2</v>
      </c>
      <c r="B80" t="s">
        <v>40</v>
      </c>
      <c r="C80" t="s">
        <v>51</v>
      </c>
      <c r="D80" s="24">
        <v>0</v>
      </c>
      <c r="E80" s="13">
        <v>0</v>
      </c>
      <c r="F80" s="13">
        <v>0</v>
      </c>
      <c r="G80" s="13">
        <v>0</v>
      </c>
      <c r="H80" s="13">
        <f t="shared" si="24"/>
        <v>0</v>
      </c>
      <c r="I80" s="13">
        <f t="shared" si="25"/>
        <v>0</v>
      </c>
    </row>
    <row r="81" spans="1:9" x14ac:dyDescent="0.45">
      <c r="A81" t="s">
        <v>2</v>
      </c>
      <c r="B81" t="s">
        <v>41</v>
      </c>
      <c r="C81" t="s">
        <v>52</v>
      </c>
      <c r="D81" s="24">
        <v>0</v>
      </c>
      <c r="E81" s="13">
        <v>0</v>
      </c>
      <c r="F81" s="13">
        <v>0</v>
      </c>
      <c r="G81" s="13">
        <v>0</v>
      </c>
      <c r="H81" s="13">
        <f t="shared" si="24"/>
        <v>0</v>
      </c>
      <c r="I81" s="13">
        <f t="shared" si="25"/>
        <v>0</v>
      </c>
    </row>
    <row r="82" spans="1:9" x14ac:dyDescent="0.45">
      <c r="A82" t="s">
        <v>2</v>
      </c>
      <c r="B82" t="s">
        <v>42</v>
      </c>
      <c r="C82" t="s">
        <v>55</v>
      </c>
      <c r="D82" s="24">
        <v>0</v>
      </c>
      <c r="E82" s="13">
        <v>0</v>
      </c>
      <c r="F82" s="13">
        <v>0</v>
      </c>
      <c r="G82" s="13">
        <v>0</v>
      </c>
      <c r="H82" s="13">
        <f t="shared" si="24"/>
        <v>0</v>
      </c>
      <c r="I82" s="13">
        <f t="shared" si="25"/>
        <v>0</v>
      </c>
    </row>
    <row r="83" spans="1:9" x14ac:dyDescent="0.45">
      <c r="A83" t="s">
        <v>2</v>
      </c>
      <c r="B83" t="s">
        <v>28</v>
      </c>
      <c r="C83" t="s">
        <v>53</v>
      </c>
      <c r="D83" s="24">
        <v>0</v>
      </c>
      <c r="E83" s="13">
        <v>0</v>
      </c>
      <c r="F83" s="13">
        <v>0</v>
      </c>
      <c r="G83" s="13">
        <v>0</v>
      </c>
      <c r="H83" s="13">
        <f t="shared" si="24"/>
        <v>0</v>
      </c>
      <c r="I83" s="13">
        <f t="shared" si="25"/>
        <v>0</v>
      </c>
    </row>
    <row r="84" spans="1:9" x14ac:dyDescent="0.45">
      <c r="A84" t="s">
        <v>2</v>
      </c>
      <c r="B84" t="s">
        <v>28</v>
      </c>
      <c r="C84" t="s">
        <v>18</v>
      </c>
      <c r="D84" s="24">
        <v>0</v>
      </c>
      <c r="E84" s="13">
        <v>0</v>
      </c>
      <c r="F84" s="13">
        <v>0</v>
      </c>
      <c r="G84" s="13">
        <v>0</v>
      </c>
      <c r="H84" s="13">
        <f t="shared" si="24"/>
        <v>0</v>
      </c>
      <c r="I84" s="13">
        <f t="shared" si="25"/>
        <v>0</v>
      </c>
    </row>
    <row r="85" spans="1:9" x14ac:dyDescent="0.45">
      <c r="A85" t="s">
        <v>2</v>
      </c>
      <c r="B85" t="s">
        <v>26</v>
      </c>
      <c r="C85" t="s">
        <v>38</v>
      </c>
      <c r="D85" s="24">
        <v>0</v>
      </c>
      <c r="E85" s="13">
        <v>0</v>
      </c>
      <c r="F85" s="13">
        <v>0</v>
      </c>
      <c r="G85" s="13">
        <v>0</v>
      </c>
      <c r="H85" s="13">
        <f t="shared" si="24"/>
        <v>0</v>
      </c>
      <c r="I85" s="13">
        <f t="shared" si="25"/>
        <v>0</v>
      </c>
    </row>
    <row r="86" spans="1:9" x14ac:dyDescent="0.45">
      <c r="A86" t="s">
        <v>2</v>
      </c>
      <c r="B86" t="s">
        <v>29</v>
      </c>
      <c r="C86" t="s">
        <v>31</v>
      </c>
      <c r="D86" s="24">
        <v>0</v>
      </c>
      <c r="E86" s="13">
        <v>0</v>
      </c>
      <c r="F86" s="13">
        <v>0</v>
      </c>
      <c r="G86" s="13">
        <v>0</v>
      </c>
      <c r="H86" s="13">
        <f t="shared" si="24"/>
        <v>0</v>
      </c>
      <c r="I86" s="13">
        <f t="shared" si="25"/>
        <v>0</v>
      </c>
    </row>
    <row r="87" spans="1:9" x14ac:dyDescent="0.45">
      <c r="A87" t="s">
        <v>2</v>
      </c>
      <c r="B87" t="s">
        <v>29</v>
      </c>
      <c r="C87" t="s">
        <v>32</v>
      </c>
      <c r="D87" s="24">
        <v>0</v>
      </c>
      <c r="E87" s="13">
        <v>0</v>
      </c>
      <c r="F87" s="13">
        <v>0</v>
      </c>
      <c r="G87" s="13">
        <v>0</v>
      </c>
      <c r="H87" s="13">
        <f t="shared" si="24"/>
        <v>0</v>
      </c>
      <c r="I87" s="13">
        <f t="shared" si="25"/>
        <v>0</v>
      </c>
    </row>
    <row r="88" spans="1:9" x14ac:dyDescent="0.45">
      <c r="A88" t="s">
        <v>2</v>
      </c>
      <c r="B88" t="s">
        <v>43</v>
      </c>
      <c r="C88" t="s">
        <v>54</v>
      </c>
      <c r="D88" s="24">
        <v>0</v>
      </c>
      <c r="E88" s="13">
        <v>0</v>
      </c>
      <c r="F88" s="13">
        <v>0</v>
      </c>
      <c r="G88" s="13">
        <v>0</v>
      </c>
      <c r="H88" s="13">
        <f t="shared" si="24"/>
        <v>0</v>
      </c>
      <c r="I88" s="13">
        <f t="shared" si="25"/>
        <v>0</v>
      </c>
    </row>
    <row r="89" spans="1:9" ht="14.65" thickBot="1" x14ac:dyDescent="0.5">
      <c r="C89" s="14" t="str">
        <f>A73&amp;" Total"</f>
        <v>FY19-20 Total</v>
      </c>
      <c r="D89" s="25">
        <f t="shared" ref="D89:I89" si="26">SUM(D75:D88)</f>
        <v>0</v>
      </c>
      <c r="E89" s="26">
        <f t="shared" si="26"/>
        <v>0</v>
      </c>
      <c r="F89" s="26">
        <f t="shared" si="26"/>
        <v>0</v>
      </c>
      <c r="G89" s="26">
        <f t="shared" si="26"/>
        <v>0</v>
      </c>
      <c r="H89" s="26">
        <f t="shared" si="26"/>
        <v>0</v>
      </c>
      <c r="I89" s="26">
        <f t="shared" si="26"/>
        <v>0</v>
      </c>
    </row>
    <row r="90" spans="1:9" ht="14.65" thickTop="1" x14ac:dyDescent="0.45">
      <c r="C90" s="8" t="s">
        <v>39</v>
      </c>
      <c r="D90" s="27">
        <f>D$9-D89</f>
        <v>0</v>
      </c>
      <c r="E90" s="27">
        <f t="shared" ref="E90:I90" si="27">E$9-E89</f>
        <v>0</v>
      </c>
      <c r="F90" s="27">
        <f t="shared" si="27"/>
        <v>0</v>
      </c>
      <c r="G90" s="27">
        <f t="shared" si="27"/>
        <v>0</v>
      </c>
      <c r="H90" s="27">
        <f t="shared" si="27"/>
        <v>0</v>
      </c>
      <c r="I90" s="27">
        <f t="shared" si="27"/>
        <v>0</v>
      </c>
    </row>
    <row r="91" spans="1:9" x14ac:dyDescent="0.45">
      <c r="C91" s="19"/>
      <c r="D91" s="15"/>
      <c r="E91" s="9"/>
      <c r="F91" s="9"/>
      <c r="G91" s="9"/>
      <c r="H91" s="9"/>
      <c r="I91" s="9"/>
    </row>
    <row r="92" spans="1:9" x14ac:dyDescent="0.45">
      <c r="A92" s="28" t="str">
        <f>C10</f>
        <v>FY20-21</v>
      </c>
      <c r="C92" s="19"/>
      <c r="D92" s="15"/>
      <c r="E92" s="9"/>
      <c r="F92" s="9"/>
      <c r="G92" s="9"/>
      <c r="H92" s="9"/>
      <c r="I92" s="9"/>
    </row>
    <row r="93" spans="1:9" ht="28.5" x14ac:dyDescent="0.45">
      <c r="A93" s="20" t="str">
        <f>A$19</f>
        <v>County</v>
      </c>
      <c r="B93" s="20" t="str">
        <f t="shared" ref="B93:I93" si="28">B$19</f>
        <v>City</v>
      </c>
      <c r="C93" s="20" t="str">
        <f t="shared" si="28"/>
        <v>Zip Code</v>
      </c>
      <c r="D93" s="20" t="str">
        <f t="shared" si="28"/>
        <v>Delinquent Amount</v>
      </c>
      <c r="E93" s="20" t="str">
        <f t="shared" si="28"/>
        <v>Number of Delinquent APNs</v>
      </c>
      <c r="F93" s="20" t="str">
        <f t="shared" si="28"/>
        <v>Number of Delinquent Projects</v>
      </c>
      <c r="G93" s="20" t="str">
        <f t="shared" si="28"/>
        <v>Number of Missed Payments</v>
      </c>
      <c r="H93" s="20" t="str">
        <f t="shared" si="28"/>
        <v>Of which are Dec</v>
      </c>
      <c r="I93" s="20" t="str">
        <f t="shared" si="28"/>
        <v>Of which are Apr</v>
      </c>
    </row>
    <row r="94" spans="1:9" x14ac:dyDescent="0.45">
      <c r="A94" t="s">
        <v>2</v>
      </c>
      <c r="B94" t="s">
        <v>33</v>
      </c>
      <c r="C94" t="s">
        <v>34</v>
      </c>
      <c r="D94" s="24">
        <v>0</v>
      </c>
      <c r="E94" s="13">
        <v>0</v>
      </c>
      <c r="F94" s="13">
        <v>0</v>
      </c>
      <c r="G94" s="13">
        <v>0</v>
      </c>
      <c r="H94" s="13">
        <f t="shared" ref="H94:H107" si="29">ROUNDDOWN(G94/2,0)</f>
        <v>0</v>
      </c>
      <c r="I94" s="13">
        <f t="shared" ref="I94:I107" si="30">G94-H94</f>
        <v>0</v>
      </c>
    </row>
    <row r="95" spans="1:9" x14ac:dyDescent="0.45">
      <c r="A95" t="s">
        <v>2</v>
      </c>
      <c r="B95" t="s">
        <v>35</v>
      </c>
      <c r="C95" t="s">
        <v>49</v>
      </c>
      <c r="D95" s="24">
        <v>0</v>
      </c>
      <c r="E95" s="13">
        <v>0</v>
      </c>
      <c r="F95" s="13">
        <v>0</v>
      </c>
      <c r="G95" s="13">
        <v>0</v>
      </c>
      <c r="H95" s="13">
        <f t="shared" si="29"/>
        <v>0</v>
      </c>
      <c r="I95" s="13">
        <f t="shared" si="30"/>
        <v>0</v>
      </c>
    </row>
    <row r="96" spans="1:9" x14ac:dyDescent="0.45">
      <c r="A96" t="s">
        <v>2</v>
      </c>
      <c r="B96" t="s">
        <v>35</v>
      </c>
      <c r="C96" t="s">
        <v>36</v>
      </c>
      <c r="D96" s="24">
        <v>0</v>
      </c>
      <c r="E96" s="13">
        <v>0</v>
      </c>
      <c r="F96" s="13">
        <v>0</v>
      </c>
      <c r="G96" s="13">
        <v>0</v>
      </c>
      <c r="H96" s="13">
        <f t="shared" si="29"/>
        <v>0</v>
      </c>
      <c r="I96" s="13">
        <f t="shared" si="30"/>
        <v>0</v>
      </c>
    </row>
    <row r="97" spans="1:9" x14ac:dyDescent="0.45">
      <c r="A97" t="s">
        <v>2</v>
      </c>
      <c r="B97" t="s">
        <v>37</v>
      </c>
      <c r="C97" t="s">
        <v>36</v>
      </c>
      <c r="D97" s="24">
        <v>0</v>
      </c>
      <c r="E97" s="13">
        <v>0</v>
      </c>
      <c r="F97" s="13">
        <v>0</v>
      </c>
      <c r="G97" s="13">
        <v>0</v>
      </c>
      <c r="H97" s="13">
        <f t="shared" si="29"/>
        <v>0</v>
      </c>
      <c r="I97" s="13">
        <f t="shared" si="30"/>
        <v>0</v>
      </c>
    </row>
    <row r="98" spans="1:9" x14ac:dyDescent="0.45">
      <c r="A98" t="s">
        <v>2</v>
      </c>
      <c r="B98" t="s">
        <v>27</v>
      </c>
      <c r="C98" t="s">
        <v>50</v>
      </c>
      <c r="D98" s="24">
        <v>0</v>
      </c>
      <c r="E98" s="13">
        <v>0</v>
      </c>
      <c r="F98" s="13">
        <v>0</v>
      </c>
      <c r="G98" s="13">
        <v>0</v>
      </c>
      <c r="H98" s="13">
        <f t="shared" si="29"/>
        <v>0</v>
      </c>
      <c r="I98" s="13">
        <f t="shared" si="30"/>
        <v>0</v>
      </c>
    </row>
    <row r="99" spans="1:9" x14ac:dyDescent="0.45">
      <c r="A99" t="s">
        <v>2</v>
      </c>
      <c r="B99" t="s">
        <v>40</v>
      </c>
      <c r="C99" t="s">
        <v>51</v>
      </c>
      <c r="D99" s="24">
        <v>0</v>
      </c>
      <c r="E99" s="13">
        <v>0</v>
      </c>
      <c r="F99" s="13">
        <v>0</v>
      </c>
      <c r="G99" s="13">
        <v>0</v>
      </c>
      <c r="H99" s="13">
        <f t="shared" si="29"/>
        <v>0</v>
      </c>
      <c r="I99" s="13">
        <f t="shared" si="30"/>
        <v>0</v>
      </c>
    </row>
    <row r="100" spans="1:9" x14ac:dyDescent="0.45">
      <c r="A100" t="s">
        <v>2</v>
      </c>
      <c r="B100" t="s">
        <v>41</v>
      </c>
      <c r="C100" t="s">
        <v>52</v>
      </c>
      <c r="D100" s="24">
        <v>0</v>
      </c>
      <c r="E100" s="13">
        <v>0</v>
      </c>
      <c r="F100" s="13">
        <v>0</v>
      </c>
      <c r="G100" s="13">
        <v>0</v>
      </c>
      <c r="H100" s="13">
        <f t="shared" si="29"/>
        <v>0</v>
      </c>
      <c r="I100" s="13">
        <f t="shared" si="30"/>
        <v>0</v>
      </c>
    </row>
    <row r="101" spans="1:9" x14ac:dyDescent="0.45">
      <c r="A101" t="s">
        <v>2</v>
      </c>
      <c r="B101" t="s">
        <v>42</v>
      </c>
      <c r="C101" t="s">
        <v>55</v>
      </c>
      <c r="D101" s="24">
        <v>0</v>
      </c>
      <c r="E101" s="13">
        <v>0</v>
      </c>
      <c r="F101" s="13">
        <v>0</v>
      </c>
      <c r="G101" s="13">
        <v>0</v>
      </c>
      <c r="H101" s="13">
        <f t="shared" si="29"/>
        <v>0</v>
      </c>
      <c r="I101" s="13">
        <f t="shared" si="30"/>
        <v>0</v>
      </c>
    </row>
    <row r="102" spans="1:9" x14ac:dyDescent="0.45">
      <c r="A102" t="s">
        <v>2</v>
      </c>
      <c r="B102" t="s">
        <v>28</v>
      </c>
      <c r="C102" t="s">
        <v>53</v>
      </c>
      <c r="D102" s="24">
        <v>0</v>
      </c>
      <c r="E102" s="13">
        <v>0</v>
      </c>
      <c r="F102" s="13">
        <v>0</v>
      </c>
      <c r="G102" s="13">
        <v>0</v>
      </c>
      <c r="H102" s="13">
        <f t="shared" si="29"/>
        <v>0</v>
      </c>
      <c r="I102" s="13">
        <f t="shared" si="30"/>
        <v>0</v>
      </c>
    </row>
    <row r="103" spans="1:9" x14ac:dyDescent="0.45">
      <c r="A103" t="s">
        <v>2</v>
      </c>
      <c r="B103" t="s">
        <v>28</v>
      </c>
      <c r="C103" t="s">
        <v>18</v>
      </c>
      <c r="D103" s="24">
        <v>0</v>
      </c>
      <c r="E103" s="13">
        <v>0</v>
      </c>
      <c r="F103" s="13">
        <v>0</v>
      </c>
      <c r="G103" s="13">
        <v>0</v>
      </c>
      <c r="H103" s="13">
        <f t="shared" si="29"/>
        <v>0</v>
      </c>
      <c r="I103" s="13">
        <f t="shared" si="30"/>
        <v>0</v>
      </c>
    </row>
    <row r="104" spans="1:9" x14ac:dyDescent="0.45">
      <c r="A104" t="s">
        <v>2</v>
      </c>
      <c r="B104" t="s">
        <v>26</v>
      </c>
      <c r="C104" t="s">
        <v>38</v>
      </c>
      <c r="D104" s="24">
        <v>0</v>
      </c>
      <c r="E104" s="13">
        <v>0</v>
      </c>
      <c r="F104" s="13">
        <v>0</v>
      </c>
      <c r="G104" s="13">
        <v>0</v>
      </c>
      <c r="H104" s="13">
        <f t="shared" si="29"/>
        <v>0</v>
      </c>
      <c r="I104" s="13">
        <f t="shared" si="30"/>
        <v>0</v>
      </c>
    </row>
    <row r="105" spans="1:9" x14ac:dyDescent="0.45">
      <c r="A105" t="s">
        <v>2</v>
      </c>
      <c r="B105" t="s">
        <v>29</v>
      </c>
      <c r="C105" t="s">
        <v>31</v>
      </c>
      <c r="D105" s="24">
        <v>0</v>
      </c>
      <c r="E105" s="13">
        <v>0</v>
      </c>
      <c r="F105" s="13">
        <v>0</v>
      </c>
      <c r="G105" s="13">
        <v>0</v>
      </c>
      <c r="H105" s="13">
        <f t="shared" si="29"/>
        <v>0</v>
      </c>
      <c r="I105" s="13">
        <f t="shared" si="30"/>
        <v>0</v>
      </c>
    </row>
    <row r="106" spans="1:9" x14ac:dyDescent="0.45">
      <c r="A106" t="s">
        <v>2</v>
      </c>
      <c r="B106" t="s">
        <v>29</v>
      </c>
      <c r="C106" t="s">
        <v>32</v>
      </c>
      <c r="D106" s="24">
        <v>0</v>
      </c>
      <c r="E106" s="13">
        <v>0</v>
      </c>
      <c r="F106" s="13">
        <v>0</v>
      </c>
      <c r="G106" s="13">
        <v>0</v>
      </c>
      <c r="H106" s="13">
        <f t="shared" si="29"/>
        <v>0</v>
      </c>
      <c r="I106" s="13">
        <f t="shared" si="30"/>
        <v>0</v>
      </c>
    </row>
    <row r="107" spans="1:9" x14ac:dyDescent="0.45">
      <c r="A107" t="s">
        <v>2</v>
      </c>
      <c r="B107" t="s">
        <v>43</v>
      </c>
      <c r="C107" t="s">
        <v>54</v>
      </c>
      <c r="D107" s="24">
        <v>0</v>
      </c>
      <c r="E107" s="13">
        <v>0</v>
      </c>
      <c r="F107" s="13">
        <v>0</v>
      </c>
      <c r="G107" s="13">
        <v>0</v>
      </c>
      <c r="H107" s="13">
        <f t="shared" si="29"/>
        <v>0</v>
      </c>
      <c r="I107" s="13">
        <f t="shared" si="30"/>
        <v>0</v>
      </c>
    </row>
    <row r="108" spans="1:9" ht="14.65" thickBot="1" x14ac:dyDescent="0.5">
      <c r="C108" s="14" t="str">
        <f>A92&amp;" Total"</f>
        <v>FY20-21 Total</v>
      </c>
      <c r="D108" s="25">
        <f t="shared" ref="D108:I108" si="31">SUM(D94:D107)</f>
        <v>0</v>
      </c>
      <c r="E108" s="26">
        <f t="shared" si="31"/>
        <v>0</v>
      </c>
      <c r="F108" s="26">
        <f t="shared" si="31"/>
        <v>0</v>
      </c>
      <c r="G108" s="26">
        <f t="shared" si="31"/>
        <v>0</v>
      </c>
      <c r="H108" s="26">
        <f t="shared" si="31"/>
        <v>0</v>
      </c>
      <c r="I108" s="26">
        <f t="shared" si="31"/>
        <v>0</v>
      </c>
    </row>
    <row r="109" spans="1:9" ht="14.65" thickTop="1" x14ac:dyDescent="0.45">
      <c r="C109" s="8" t="s">
        <v>39</v>
      </c>
      <c r="D109" s="27">
        <f>D$10-D108</f>
        <v>0</v>
      </c>
      <c r="E109" s="27">
        <f t="shared" ref="E109:I109" si="32">E$10-E108</f>
        <v>0</v>
      </c>
      <c r="F109" s="27">
        <f t="shared" si="32"/>
        <v>0</v>
      </c>
      <c r="G109" s="27">
        <f t="shared" si="32"/>
        <v>0</v>
      </c>
      <c r="H109" s="27">
        <f t="shared" si="32"/>
        <v>0</v>
      </c>
      <c r="I109" s="27">
        <f t="shared" si="32"/>
        <v>0</v>
      </c>
    </row>
    <row r="111" spans="1:9" x14ac:dyDescent="0.45">
      <c r="A111" s="23" t="str">
        <f>C11</f>
        <v>FY21-22</v>
      </c>
      <c r="C111" s="19"/>
      <c r="D111" s="15"/>
      <c r="E111" s="9"/>
      <c r="F111" s="9"/>
      <c r="G111" s="9"/>
      <c r="H111" s="9"/>
      <c r="I111" s="9"/>
    </row>
    <row r="112" spans="1:9" ht="28.5" x14ac:dyDescent="0.45">
      <c r="A112" s="20" t="str">
        <f>A$19</f>
        <v>County</v>
      </c>
      <c r="B112" s="20" t="str">
        <f t="shared" ref="B112:I112" si="33">B$19</f>
        <v>City</v>
      </c>
      <c r="C112" s="20" t="str">
        <f t="shared" si="33"/>
        <v>Zip Code</v>
      </c>
      <c r="D112" s="20" t="str">
        <f t="shared" si="33"/>
        <v>Delinquent Amount</v>
      </c>
      <c r="E112" s="20" t="str">
        <f t="shared" si="33"/>
        <v>Number of Delinquent APNs</v>
      </c>
      <c r="F112" s="20" t="str">
        <f t="shared" si="33"/>
        <v>Number of Delinquent Projects</v>
      </c>
      <c r="G112" s="20" t="str">
        <f t="shared" si="33"/>
        <v>Number of Missed Payments</v>
      </c>
      <c r="H112" s="20" t="str">
        <f t="shared" si="33"/>
        <v>Of which are Dec</v>
      </c>
      <c r="I112" s="20" t="str">
        <f t="shared" si="33"/>
        <v>Of which are Apr</v>
      </c>
    </row>
    <row r="113" spans="1:9" x14ac:dyDescent="0.45">
      <c r="A113" t="s">
        <v>2</v>
      </c>
      <c r="B113" t="s">
        <v>33</v>
      </c>
      <c r="C113" t="s">
        <v>34</v>
      </c>
      <c r="D113" s="24">
        <v>0</v>
      </c>
      <c r="E113" s="13">
        <v>0</v>
      </c>
      <c r="F113" s="13">
        <v>0</v>
      </c>
      <c r="G113" s="13">
        <v>0</v>
      </c>
      <c r="H113" s="13">
        <f t="shared" ref="H113:H126" si="34">ROUNDDOWN(G113/2,0)</f>
        <v>0</v>
      </c>
      <c r="I113" s="13">
        <f t="shared" ref="I113:I126" si="35">G113-H113</f>
        <v>0</v>
      </c>
    </row>
    <row r="114" spans="1:9" x14ac:dyDescent="0.45">
      <c r="A114" t="s">
        <v>2</v>
      </c>
      <c r="B114" t="s">
        <v>35</v>
      </c>
      <c r="C114" t="s">
        <v>49</v>
      </c>
      <c r="D114" s="24">
        <v>0</v>
      </c>
      <c r="E114" s="13">
        <v>0</v>
      </c>
      <c r="F114" s="13">
        <v>0</v>
      </c>
      <c r="G114" s="13">
        <v>0</v>
      </c>
      <c r="H114" s="13">
        <f t="shared" si="34"/>
        <v>0</v>
      </c>
      <c r="I114" s="13">
        <f t="shared" si="35"/>
        <v>0</v>
      </c>
    </row>
    <row r="115" spans="1:9" x14ac:dyDescent="0.45">
      <c r="A115" t="s">
        <v>2</v>
      </c>
      <c r="B115" t="s">
        <v>35</v>
      </c>
      <c r="C115" t="s">
        <v>36</v>
      </c>
      <c r="D115" s="24">
        <v>0</v>
      </c>
      <c r="E115" s="13">
        <v>0</v>
      </c>
      <c r="F115" s="13">
        <v>0</v>
      </c>
      <c r="G115" s="13">
        <v>0</v>
      </c>
      <c r="H115" s="13">
        <f t="shared" si="34"/>
        <v>0</v>
      </c>
      <c r="I115" s="13">
        <f t="shared" si="35"/>
        <v>0</v>
      </c>
    </row>
    <row r="116" spans="1:9" x14ac:dyDescent="0.45">
      <c r="A116" t="s">
        <v>2</v>
      </c>
      <c r="B116" t="s">
        <v>37</v>
      </c>
      <c r="C116" t="s">
        <v>36</v>
      </c>
      <c r="D116" s="24">
        <v>0</v>
      </c>
      <c r="E116" s="13">
        <v>0</v>
      </c>
      <c r="F116" s="13">
        <v>0</v>
      </c>
      <c r="G116" s="13">
        <v>0</v>
      </c>
      <c r="H116" s="13">
        <f t="shared" si="34"/>
        <v>0</v>
      </c>
      <c r="I116" s="13">
        <f t="shared" si="35"/>
        <v>0</v>
      </c>
    </row>
    <row r="117" spans="1:9" x14ac:dyDescent="0.45">
      <c r="A117" t="s">
        <v>2</v>
      </c>
      <c r="B117" t="s">
        <v>27</v>
      </c>
      <c r="C117" t="s">
        <v>50</v>
      </c>
      <c r="D117" s="24">
        <v>0</v>
      </c>
      <c r="E117" s="13">
        <v>0</v>
      </c>
      <c r="F117" s="13">
        <v>0</v>
      </c>
      <c r="G117" s="13">
        <v>0</v>
      </c>
      <c r="H117" s="13">
        <f t="shared" si="34"/>
        <v>0</v>
      </c>
      <c r="I117" s="13">
        <f t="shared" si="35"/>
        <v>0</v>
      </c>
    </row>
    <row r="118" spans="1:9" x14ac:dyDescent="0.45">
      <c r="A118" t="s">
        <v>2</v>
      </c>
      <c r="B118" t="s">
        <v>40</v>
      </c>
      <c r="C118" t="s">
        <v>51</v>
      </c>
      <c r="D118" s="24">
        <v>0</v>
      </c>
      <c r="E118" s="13">
        <v>0</v>
      </c>
      <c r="F118" s="13">
        <v>0</v>
      </c>
      <c r="G118" s="13">
        <v>0</v>
      </c>
      <c r="H118" s="13">
        <f t="shared" si="34"/>
        <v>0</v>
      </c>
      <c r="I118" s="13">
        <f t="shared" si="35"/>
        <v>0</v>
      </c>
    </row>
    <row r="119" spans="1:9" x14ac:dyDescent="0.45">
      <c r="A119" t="s">
        <v>2</v>
      </c>
      <c r="B119" t="s">
        <v>41</v>
      </c>
      <c r="C119" t="s">
        <v>52</v>
      </c>
      <c r="D119" s="24">
        <v>0</v>
      </c>
      <c r="E119" s="13">
        <v>0</v>
      </c>
      <c r="F119" s="13">
        <v>0</v>
      </c>
      <c r="G119" s="13">
        <v>0</v>
      </c>
      <c r="H119" s="13">
        <f t="shared" si="34"/>
        <v>0</v>
      </c>
      <c r="I119" s="13">
        <f t="shared" si="35"/>
        <v>0</v>
      </c>
    </row>
    <row r="120" spans="1:9" x14ac:dyDescent="0.45">
      <c r="A120" t="s">
        <v>2</v>
      </c>
      <c r="B120" t="s">
        <v>42</v>
      </c>
      <c r="C120" t="s">
        <v>55</v>
      </c>
      <c r="D120" s="24">
        <v>0</v>
      </c>
      <c r="E120" s="13">
        <v>0</v>
      </c>
      <c r="F120" s="13">
        <v>0</v>
      </c>
      <c r="G120" s="13">
        <v>0</v>
      </c>
      <c r="H120" s="13">
        <f t="shared" si="34"/>
        <v>0</v>
      </c>
      <c r="I120" s="13">
        <f t="shared" si="35"/>
        <v>0</v>
      </c>
    </row>
    <row r="121" spans="1:9" x14ac:dyDescent="0.45">
      <c r="A121" t="s">
        <v>2</v>
      </c>
      <c r="B121" t="s">
        <v>28</v>
      </c>
      <c r="C121" t="s">
        <v>53</v>
      </c>
      <c r="D121" s="24">
        <v>0</v>
      </c>
      <c r="E121" s="13">
        <v>0</v>
      </c>
      <c r="F121" s="13">
        <v>0</v>
      </c>
      <c r="G121" s="13">
        <v>0</v>
      </c>
      <c r="H121" s="13">
        <f t="shared" si="34"/>
        <v>0</v>
      </c>
      <c r="I121" s="13">
        <f t="shared" si="35"/>
        <v>0</v>
      </c>
    </row>
    <row r="122" spans="1:9" x14ac:dyDescent="0.45">
      <c r="A122" t="s">
        <v>2</v>
      </c>
      <c r="B122" t="s">
        <v>28</v>
      </c>
      <c r="C122" t="s">
        <v>18</v>
      </c>
      <c r="D122" s="24">
        <v>0</v>
      </c>
      <c r="E122" s="13">
        <v>0</v>
      </c>
      <c r="F122" s="13">
        <v>0</v>
      </c>
      <c r="G122" s="13">
        <v>0</v>
      </c>
      <c r="H122" s="13">
        <f t="shared" si="34"/>
        <v>0</v>
      </c>
      <c r="I122" s="13">
        <f t="shared" si="35"/>
        <v>0</v>
      </c>
    </row>
    <row r="123" spans="1:9" x14ac:dyDescent="0.45">
      <c r="A123" t="s">
        <v>2</v>
      </c>
      <c r="B123" t="s">
        <v>26</v>
      </c>
      <c r="C123" t="s">
        <v>38</v>
      </c>
      <c r="D123" s="24">
        <v>0</v>
      </c>
      <c r="E123" s="13">
        <v>0</v>
      </c>
      <c r="F123" s="13">
        <v>0</v>
      </c>
      <c r="G123" s="13">
        <v>0</v>
      </c>
      <c r="H123" s="13">
        <f t="shared" si="34"/>
        <v>0</v>
      </c>
      <c r="I123" s="13">
        <f t="shared" si="35"/>
        <v>0</v>
      </c>
    </row>
    <row r="124" spans="1:9" x14ac:dyDescent="0.45">
      <c r="A124" t="s">
        <v>2</v>
      </c>
      <c r="B124" t="s">
        <v>29</v>
      </c>
      <c r="C124" t="s">
        <v>31</v>
      </c>
      <c r="D124" s="24">
        <v>0</v>
      </c>
      <c r="E124" s="13">
        <v>0</v>
      </c>
      <c r="F124" s="13">
        <v>0</v>
      </c>
      <c r="G124" s="13">
        <v>0</v>
      </c>
      <c r="H124" s="13">
        <f t="shared" si="34"/>
        <v>0</v>
      </c>
      <c r="I124" s="13">
        <f t="shared" si="35"/>
        <v>0</v>
      </c>
    </row>
    <row r="125" spans="1:9" x14ac:dyDescent="0.45">
      <c r="A125" t="s">
        <v>2</v>
      </c>
      <c r="B125" t="s">
        <v>29</v>
      </c>
      <c r="C125" t="s">
        <v>32</v>
      </c>
      <c r="D125" s="24">
        <v>0</v>
      </c>
      <c r="E125" s="13">
        <v>0</v>
      </c>
      <c r="F125" s="13">
        <v>0</v>
      </c>
      <c r="G125" s="13">
        <v>0</v>
      </c>
      <c r="H125" s="13">
        <f t="shared" si="34"/>
        <v>0</v>
      </c>
      <c r="I125" s="13">
        <f t="shared" si="35"/>
        <v>0</v>
      </c>
    </row>
    <row r="126" spans="1:9" x14ac:dyDescent="0.45">
      <c r="A126" t="s">
        <v>2</v>
      </c>
      <c r="B126" t="s">
        <v>43</v>
      </c>
      <c r="C126" t="s">
        <v>54</v>
      </c>
      <c r="D126" s="24">
        <v>0</v>
      </c>
      <c r="E126" s="13">
        <v>0</v>
      </c>
      <c r="F126" s="13">
        <v>0</v>
      </c>
      <c r="G126" s="13">
        <v>0</v>
      </c>
      <c r="H126" s="13">
        <f t="shared" si="34"/>
        <v>0</v>
      </c>
      <c r="I126" s="13">
        <f t="shared" si="35"/>
        <v>0</v>
      </c>
    </row>
    <row r="127" spans="1:9" ht="14.65" thickBot="1" x14ac:dyDescent="0.5">
      <c r="C127" s="14" t="str">
        <f>A111&amp;" Total"</f>
        <v>FY21-22 Total</v>
      </c>
      <c r="D127" s="25">
        <f t="shared" ref="D127:I127" si="36">SUM(D113:D126)</f>
        <v>0</v>
      </c>
      <c r="E127" s="26">
        <f t="shared" si="36"/>
        <v>0</v>
      </c>
      <c r="F127" s="26">
        <f t="shared" si="36"/>
        <v>0</v>
      </c>
      <c r="G127" s="26">
        <f t="shared" si="36"/>
        <v>0</v>
      </c>
      <c r="H127" s="26">
        <f t="shared" si="36"/>
        <v>0</v>
      </c>
      <c r="I127" s="26">
        <f t="shared" si="36"/>
        <v>0</v>
      </c>
    </row>
    <row r="128" spans="1:9" ht="14.65" thickTop="1" x14ac:dyDescent="0.45">
      <c r="C128" s="8" t="s">
        <v>39</v>
      </c>
      <c r="D128" s="27">
        <f>D$11-D127</f>
        <v>0</v>
      </c>
      <c r="E128" s="27">
        <f t="shared" ref="E128:I128" si="37">E$11-E127</f>
        <v>0</v>
      </c>
      <c r="F128" s="27">
        <f t="shared" si="37"/>
        <v>0</v>
      </c>
      <c r="G128" s="27">
        <f t="shared" si="37"/>
        <v>0</v>
      </c>
      <c r="H128" s="27">
        <f t="shared" si="37"/>
        <v>0</v>
      </c>
      <c r="I128" s="27">
        <f t="shared" si="37"/>
        <v>0</v>
      </c>
    </row>
    <row r="130" spans="1:9" x14ac:dyDescent="0.45">
      <c r="A130" s="23" t="str">
        <f>C12</f>
        <v>FY22-23</v>
      </c>
      <c r="C130" s="19"/>
      <c r="D130" s="15"/>
      <c r="E130" s="9"/>
      <c r="F130" s="9"/>
      <c r="G130" s="9"/>
      <c r="H130" s="9"/>
      <c r="I130" s="9"/>
    </row>
    <row r="131" spans="1:9" ht="28.5" x14ac:dyDescent="0.45">
      <c r="A131" s="20" t="str">
        <f>A$19</f>
        <v>County</v>
      </c>
      <c r="B131" s="20" t="str">
        <f t="shared" ref="B131:I131" si="38">B$19</f>
        <v>City</v>
      </c>
      <c r="C131" s="20" t="str">
        <f t="shared" si="38"/>
        <v>Zip Code</v>
      </c>
      <c r="D131" s="20" t="str">
        <f t="shared" si="38"/>
        <v>Delinquent Amount</v>
      </c>
      <c r="E131" s="20" t="str">
        <f t="shared" si="38"/>
        <v>Number of Delinquent APNs</v>
      </c>
      <c r="F131" s="20" t="str">
        <f t="shared" si="38"/>
        <v>Number of Delinquent Projects</v>
      </c>
      <c r="G131" s="20" t="str">
        <f t="shared" si="38"/>
        <v>Number of Missed Payments</v>
      </c>
      <c r="H131" s="20" t="str">
        <f t="shared" si="38"/>
        <v>Of which are Dec</v>
      </c>
      <c r="I131" s="20" t="str">
        <f t="shared" si="38"/>
        <v>Of which are Apr</v>
      </c>
    </row>
    <row r="132" spans="1:9" x14ac:dyDescent="0.45">
      <c r="A132" t="s">
        <v>2</v>
      </c>
      <c r="B132" t="s">
        <v>33</v>
      </c>
      <c r="C132" t="s">
        <v>34</v>
      </c>
      <c r="D132" s="24">
        <v>0</v>
      </c>
      <c r="E132" s="13">
        <v>0</v>
      </c>
      <c r="F132" s="13">
        <v>0</v>
      </c>
      <c r="G132" s="13">
        <v>0</v>
      </c>
      <c r="H132" s="13">
        <f t="shared" ref="H132:H145" si="39">ROUNDDOWN(G132/2,0)</f>
        <v>0</v>
      </c>
      <c r="I132" s="13">
        <f t="shared" ref="I132:I145" si="40">G132-H132</f>
        <v>0</v>
      </c>
    </row>
    <row r="133" spans="1:9" x14ac:dyDescent="0.45">
      <c r="A133" t="s">
        <v>2</v>
      </c>
      <c r="B133" t="s">
        <v>35</v>
      </c>
      <c r="C133" t="s">
        <v>49</v>
      </c>
      <c r="D133" s="24">
        <v>0</v>
      </c>
      <c r="E133" s="13">
        <v>0</v>
      </c>
      <c r="F133" s="13">
        <v>0</v>
      </c>
      <c r="G133" s="13">
        <v>0</v>
      </c>
      <c r="H133" s="13">
        <f t="shared" si="39"/>
        <v>0</v>
      </c>
      <c r="I133" s="13">
        <f t="shared" si="40"/>
        <v>0</v>
      </c>
    </row>
    <row r="134" spans="1:9" x14ac:dyDescent="0.45">
      <c r="A134" t="s">
        <v>2</v>
      </c>
      <c r="B134" t="s">
        <v>35</v>
      </c>
      <c r="C134" t="s">
        <v>36</v>
      </c>
      <c r="D134" s="24">
        <v>0</v>
      </c>
      <c r="E134" s="13">
        <v>0</v>
      </c>
      <c r="F134" s="13">
        <v>0</v>
      </c>
      <c r="G134" s="13">
        <v>0</v>
      </c>
      <c r="H134" s="13">
        <f t="shared" si="39"/>
        <v>0</v>
      </c>
      <c r="I134" s="13">
        <f t="shared" si="40"/>
        <v>0</v>
      </c>
    </row>
    <row r="135" spans="1:9" x14ac:dyDescent="0.45">
      <c r="A135" t="s">
        <v>2</v>
      </c>
      <c r="B135" t="s">
        <v>37</v>
      </c>
      <c r="C135" t="s">
        <v>36</v>
      </c>
      <c r="D135" s="24">
        <v>0</v>
      </c>
      <c r="E135" s="13">
        <v>0</v>
      </c>
      <c r="F135" s="13">
        <v>0</v>
      </c>
      <c r="G135" s="13">
        <v>0</v>
      </c>
      <c r="H135" s="13">
        <f t="shared" si="39"/>
        <v>0</v>
      </c>
      <c r="I135" s="13">
        <f t="shared" si="40"/>
        <v>0</v>
      </c>
    </row>
    <row r="136" spans="1:9" x14ac:dyDescent="0.45">
      <c r="A136" t="s">
        <v>2</v>
      </c>
      <c r="B136" t="s">
        <v>27</v>
      </c>
      <c r="C136" t="s">
        <v>50</v>
      </c>
      <c r="D136" s="24">
        <v>0</v>
      </c>
      <c r="E136" s="13">
        <v>0</v>
      </c>
      <c r="F136" s="13">
        <v>0</v>
      </c>
      <c r="G136" s="13">
        <v>0</v>
      </c>
      <c r="H136" s="13">
        <f t="shared" si="39"/>
        <v>0</v>
      </c>
      <c r="I136" s="13">
        <f t="shared" si="40"/>
        <v>0</v>
      </c>
    </row>
    <row r="137" spans="1:9" x14ac:dyDescent="0.45">
      <c r="A137" t="s">
        <v>2</v>
      </c>
      <c r="B137" t="s">
        <v>40</v>
      </c>
      <c r="C137" t="s">
        <v>51</v>
      </c>
      <c r="D137" s="24">
        <v>0</v>
      </c>
      <c r="E137" s="13">
        <v>0</v>
      </c>
      <c r="F137" s="13">
        <v>0</v>
      </c>
      <c r="G137" s="13">
        <v>0</v>
      </c>
      <c r="H137" s="13">
        <f t="shared" si="39"/>
        <v>0</v>
      </c>
      <c r="I137" s="13">
        <f t="shared" si="40"/>
        <v>0</v>
      </c>
    </row>
    <row r="138" spans="1:9" x14ac:dyDescent="0.45">
      <c r="A138" t="s">
        <v>2</v>
      </c>
      <c r="B138" t="s">
        <v>41</v>
      </c>
      <c r="C138" t="s">
        <v>52</v>
      </c>
      <c r="D138" s="24">
        <v>0</v>
      </c>
      <c r="E138" s="13">
        <v>0</v>
      </c>
      <c r="F138" s="13">
        <v>0</v>
      </c>
      <c r="G138" s="13">
        <v>0</v>
      </c>
      <c r="H138" s="13">
        <f t="shared" si="39"/>
        <v>0</v>
      </c>
      <c r="I138" s="13">
        <f t="shared" si="40"/>
        <v>0</v>
      </c>
    </row>
    <row r="139" spans="1:9" x14ac:dyDescent="0.45">
      <c r="A139" t="s">
        <v>2</v>
      </c>
      <c r="B139" t="s">
        <v>42</v>
      </c>
      <c r="C139" t="s">
        <v>55</v>
      </c>
      <c r="D139" s="24">
        <v>0</v>
      </c>
      <c r="E139" s="13">
        <v>0</v>
      </c>
      <c r="F139" s="13">
        <v>0</v>
      </c>
      <c r="G139" s="13">
        <v>0</v>
      </c>
      <c r="H139" s="13">
        <f t="shared" si="39"/>
        <v>0</v>
      </c>
      <c r="I139" s="13">
        <f t="shared" si="40"/>
        <v>0</v>
      </c>
    </row>
    <row r="140" spans="1:9" x14ac:dyDescent="0.45">
      <c r="A140" t="s">
        <v>2</v>
      </c>
      <c r="B140" t="s">
        <v>28</v>
      </c>
      <c r="C140" t="s">
        <v>53</v>
      </c>
      <c r="D140" s="24">
        <v>0</v>
      </c>
      <c r="E140" s="13">
        <v>0</v>
      </c>
      <c r="F140" s="13">
        <v>0</v>
      </c>
      <c r="G140" s="13">
        <v>0</v>
      </c>
      <c r="H140" s="13">
        <f t="shared" si="39"/>
        <v>0</v>
      </c>
      <c r="I140" s="13">
        <f t="shared" si="40"/>
        <v>0</v>
      </c>
    </row>
    <row r="141" spans="1:9" x14ac:dyDescent="0.45">
      <c r="A141" t="s">
        <v>2</v>
      </c>
      <c r="B141" t="s">
        <v>28</v>
      </c>
      <c r="C141" t="s">
        <v>18</v>
      </c>
      <c r="D141" s="24">
        <v>0</v>
      </c>
      <c r="E141" s="13">
        <v>0</v>
      </c>
      <c r="F141" s="13">
        <v>0</v>
      </c>
      <c r="G141" s="13">
        <v>0</v>
      </c>
      <c r="H141" s="13">
        <f t="shared" si="39"/>
        <v>0</v>
      </c>
      <c r="I141" s="13">
        <f t="shared" si="40"/>
        <v>0</v>
      </c>
    </row>
    <row r="142" spans="1:9" x14ac:dyDescent="0.45">
      <c r="A142" t="s">
        <v>2</v>
      </c>
      <c r="B142" t="s">
        <v>26</v>
      </c>
      <c r="C142" t="s">
        <v>38</v>
      </c>
      <c r="D142" s="24">
        <v>0</v>
      </c>
      <c r="E142" s="13">
        <v>0</v>
      </c>
      <c r="F142" s="13">
        <v>0</v>
      </c>
      <c r="G142" s="13">
        <v>0</v>
      </c>
      <c r="H142" s="13">
        <f t="shared" si="39"/>
        <v>0</v>
      </c>
      <c r="I142" s="13">
        <f t="shared" si="40"/>
        <v>0</v>
      </c>
    </row>
    <row r="143" spans="1:9" x14ac:dyDescent="0.45">
      <c r="A143" t="s">
        <v>2</v>
      </c>
      <c r="B143" t="s">
        <v>29</v>
      </c>
      <c r="C143" t="s">
        <v>31</v>
      </c>
      <c r="D143" s="24">
        <v>0</v>
      </c>
      <c r="E143" s="13">
        <v>0</v>
      </c>
      <c r="F143" s="13">
        <v>0</v>
      </c>
      <c r="G143" s="13">
        <v>0</v>
      </c>
      <c r="H143" s="13">
        <f t="shared" si="39"/>
        <v>0</v>
      </c>
      <c r="I143" s="13">
        <f t="shared" si="40"/>
        <v>0</v>
      </c>
    </row>
    <row r="144" spans="1:9" x14ac:dyDescent="0.45">
      <c r="A144" t="s">
        <v>2</v>
      </c>
      <c r="B144" t="s">
        <v>29</v>
      </c>
      <c r="C144" t="s">
        <v>32</v>
      </c>
      <c r="D144" s="24">
        <v>0</v>
      </c>
      <c r="E144" s="13">
        <v>0</v>
      </c>
      <c r="F144" s="13">
        <v>0</v>
      </c>
      <c r="G144" s="13">
        <v>0</v>
      </c>
      <c r="H144" s="13">
        <f t="shared" si="39"/>
        <v>0</v>
      </c>
      <c r="I144" s="13">
        <f t="shared" si="40"/>
        <v>0</v>
      </c>
    </row>
    <row r="145" spans="1:9" x14ac:dyDescent="0.45">
      <c r="A145" t="s">
        <v>2</v>
      </c>
      <c r="B145" t="s">
        <v>43</v>
      </c>
      <c r="C145" t="s">
        <v>54</v>
      </c>
      <c r="D145" s="24">
        <v>0</v>
      </c>
      <c r="E145" s="13">
        <v>0</v>
      </c>
      <c r="F145" s="13">
        <v>0</v>
      </c>
      <c r="G145" s="13">
        <v>0</v>
      </c>
      <c r="H145" s="13">
        <f t="shared" si="39"/>
        <v>0</v>
      </c>
      <c r="I145" s="13">
        <f t="shared" si="40"/>
        <v>0</v>
      </c>
    </row>
    <row r="146" spans="1:9" ht="14.65" thickBot="1" x14ac:dyDescent="0.5">
      <c r="C146" s="14" t="str">
        <f>A130&amp;" Total"</f>
        <v>FY22-23 Total</v>
      </c>
      <c r="D146" s="25">
        <f t="shared" ref="D146:I146" si="41">SUM(D132:D145)</f>
        <v>0</v>
      </c>
      <c r="E146" s="26">
        <f t="shared" si="41"/>
        <v>0</v>
      </c>
      <c r="F146" s="26">
        <f t="shared" si="41"/>
        <v>0</v>
      </c>
      <c r="G146" s="26">
        <f t="shared" si="41"/>
        <v>0</v>
      </c>
      <c r="H146" s="26">
        <f t="shared" si="41"/>
        <v>0</v>
      </c>
      <c r="I146" s="26">
        <f t="shared" si="41"/>
        <v>0</v>
      </c>
    </row>
    <row r="147" spans="1:9" ht="14.65" thickTop="1" x14ac:dyDescent="0.45">
      <c r="C147" s="8" t="s">
        <v>39</v>
      </c>
      <c r="D147" s="27">
        <f>D$12-D146</f>
        <v>0</v>
      </c>
      <c r="E147" s="27">
        <f t="shared" ref="E147:I147" si="42">E$12-E146</f>
        <v>0</v>
      </c>
      <c r="F147" s="27">
        <f t="shared" si="42"/>
        <v>0</v>
      </c>
      <c r="G147" s="27">
        <f t="shared" si="42"/>
        <v>0</v>
      </c>
      <c r="H147" s="27">
        <f t="shared" si="42"/>
        <v>0</v>
      </c>
      <c r="I147" s="27">
        <f t="shared" si="42"/>
        <v>0</v>
      </c>
    </row>
    <row r="149" spans="1:9" x14ac:dyDescent="0.45">
      <c r="A149" s="23" t="s">
        <v>56</v>
      </c>
      <c r="C149" s="19"/>
      <c r="D149" s="15"/>
      <c r="E149" s="9"/>
      <c r="F149" s="9"/>
      <c r="G149" s="9"/>
      <c r="H149" s="9"/>
      <c r="I149" s="9"/>
    </row>
    <row r="150" spans="1:9" ht="28.5" x14ac:dyDescent="0.45">
      <c r="A150" s="20" t="str">
        <f>A$19</f>
        <v>County</v>
      </c>
      <c r="B150" s="20" t="str">
        <f t="shared" ref="B150:I150" si="43">B$19</f>
        <v>City</v>
      </c>
      <c r="C150" s="20" t="str">
        <f t="shared" si="43"/>
        <v>Zip Code</v>
      </c>
      <c r="D150" s="20" t="str">
        <f t="shared" si="43"/>
        <v>Delinquent Amount</v>
      </c>
      <c r="E150" s="20" t="str">
        <f t="shared" si="43"/>
        <v>Number of Delinquent APNs</v>
      </c>
      <c r="F150" s="20" t="str">
        <f t="shared" si="43"/>
        <v>Number of Delinquent Projects</v>
      </c>
      <c r="G150" s="20" t="str">
        <f t="shared" si="43"/>
        <v>Number of Missed Payments</v>
      </c>
      <c r="H150" s="20" t="str">
        <f t="shared" si="43"/>
        <v>Of which are Dec</v>
      </c>
      <c r="I150" s="20" t="str">
        <f t="shared" si="43"/>
        <v>Of which are Apr</v>
      </c>
    </row>
    <row r="151" spans="1:9" x14ac:dyDescent="0.45">
      <c r="A151" t="s">
        <v>2</v>
      </c>
      <c r="B151" t="s">
        <v>33</v>
      </c>
      <c r="C151" t="s">
        <v>34</v>
      </c>
      <c r="D151" s="24">
        <v>0</v>
      </c>
      <c r="E151" s="13">
        <v>0</v>
      </c>
      <c r="F151" s="13">
        <v>0</v>
      </c>
      <c r="G151" s="13">
        <v>0</v>
      </c>
      <c r="H151" s="13">
        <f t="shared" ref="H151:H164" si="44">ROUNDDOWN(G151/2,0)</f>
        <v>0</v>
      </c>
      <c r="I151" s="13">
        <f t="shared" ref="I151:I164" si="45">G151-H151</f>
        <v>0</v>
      </c>
    </row>
    <row r="152" spans="1:9" x14ac:dyDescent="0.45">
      <c r="A152" t="s">
        <v>2</v>
      </c>
      <c r="B152" t="s">
        <v>35</v>
      </c>
      <c r="C152" t="s">
        <v>49</v>
      </c>
      <c r="D152" s="24">
        <v>4141.51</v>
      </c>
      <c r="E152" s="13">
        <v>2</v>
      </c>
      <c r="F152" s="13">
        <v>2</v>
      </c>
      <c r="G152" s="13">
        <v>2</v>
      </c>
      <c r="H152" s="13">
        <f t="shared" si="44"/>
        <v>1</v>
      </c>
      <c r="I152" s="13">
        <f t="shared" si="45"/>
        <v>1</v>
      </c>
    </row>
    <row r="153" spans="1:9" x14ac:dyDescent="0.45">
      <c r="A153" t="s">
        <v>2</v>
      </c>
      <c r="B153" t="s">
        <v>35</v>
      </c>
      <c r="C153" t="s">
        <v>36</v>
      </c>
      <c r="D153" s="24">
        <v>1280.04</v>
      </c>
      <c r="E153" s="13">
        <v>1</v>
      </c>
      <c r="F153" s="13">
        <v>1</v>
      </c>
      <c r="G153" s="13">
        <v>1</v>
      </c>
      <c r="H153" s="13">
        <f t="shared" si="44"/>
        <v>0</v>
      </c>
      <c r="I153" s="13">
        <f t="shared" si="45"/>
        <v>1</v>
      </c>
    </row>
    <row r="154" spans="1:9" x14ac:dyDescent="0.45">
      <c r="A154" t="s">
        <v>2</v>
      </c>
      <c r="B154" t="s">
        <v>37</v>
      </c>
      <c r="C154" t="s">
        <v>36</v>
      </c>
      <c r="D154" s="24">
        <v>1620.86</v>
      </c>
      <c r="E154" s="13">
        <v>1</v>
      </c>
      <c r="F154" s="13">
        <v>1</v>
      </c>
      <c r="G154" s="13">
        <v>1</v>
      </c>
      <c r="H154" s="13">
        <f t="shared" si="44"/>
        <v>0</v>
      </c>
      <c r="I154" s="13">
        <f t="shared" si="45"/>
        <v>1</v>
      </c>
    </row>
    <row r="155" spans="1:9" x14ac:dyDescent="0.45">
      <c r="A155" t="s">
        <v>2</v>
      </c>
      <c r="B155" t="s">
        <v>27</v>
      </c>
      <c r="C155" t="s">
        <v>50</v>
      </c>
      <c r="D155" s="24">
        <v>0</v>
      </c>
      <c r="E155" s="13">
        <v>0</v>
      </c>
      <c r="F155" s="13">
        <v>0</v>
      </c>
      <c r="G155" s="13">
        <v>0</v>
      </c>
      <c r="H155" s="13">
        <f t="shared" si="44"/>
        <v>0</v>
      </c>
      <c r="I155" s="13">
        <f t="shared" si="45"/>
        <v>0</v>
      </c>
    </row>
    <row r="156" spans="1:9" x14ac:dyDescent="0.45">
      <c r="A156" t="s">
        <v>2</v>
      </c>
      <c r="B156" t="s">
        <v>40</v>
      </c>
      <c r="C156" t="s">
        <v>51</v>
      </c>
      <c r="D156" s="24">
        <v>0</v>
      </c>
      <c r="E156" s="13">
        <v>0</v>
      </c>
      <c r="F156" s="13">
        <v>0</v>
      </c>
      <c r="G156" s="13">
        <v>0</v>
      </c>
      <c r="H156" s="13">
        <f t="shared" si="44"/>
        <v>0</v>
      </c>
      <c r="I156" s="13">
        <f t="shared" si="45"/>
        <v>0</v>
      </c>
    </row>
    <row r="157" spans="1:9" x14ac:dyDescent="0.45">
      <c r="A157" t="s">
        <v>2</v>
      </c>
      <c r="B157" t="s">
        <v>41</v>
      </c>
      <c r="C157" t="s">
        <v>52</v>
      </c>
      <c r="D157" s="24">
        <v>0</v>
      </c>
      <c r="E157" s="13">
        <v>0</v>
      </c>
      <c r="F157" s="13">
        <v>0</v>
      </c>
      <c r="G157" s="13">
        <v>0</v>
      </c>
      <c r="H157" s="13">
        <f t="shared" si="44"/>
        <v>0</v>
      </c>
      <c r="I157" s="13">
        <f t="shared" si="45"/>
        <v>0</v>
      </c>
    </row>
    <row r="158" spans="1:9" x14ac:dyDescent="0.45">
      <c r="A158" t="s">
        <v>2</v>
      </c>
      <c r="B158" t="s">
        <v>42</v>
      </c>
      <c r="C158" t="s">
        <v>55</v>
      </c>
      <c r="D158" s="24">
        <v>0</v>
      </c>
      <c r="E158" s="13">
        <v>0</v>
      </c>
      <c r="F158" s="13">
        <v>0</v>
      </c>
      <c r="G158" s="13">
        <v>0</v>
      </c>
      <c r="H158" s="13">
        <f t="shared" si="44"/>
        <v>0</v>
      </c>
      <c r="I158" s="13">
        <f t="shared" si="45"/>
        <v>0</v>
      </c>
    </row>
    <row r="159" spans="1:9" x14ac:dyDescent="0.45">
      <c r="A159" t="s">
        <v>2</v>
      </c>
      <c r="B159" t="s">
        <v>28</v>
      </c>
      <c r="C159" t="s">
        <v>53</v>
      </c>
      <c r="D159" s="24">
        <v>0</v>
      </c>
      <c r="E159" s="13">
        <v>0</v>
      </c>
      <c r="F159" s="13">
        <v>0</v>
      </c>
      <c r="G159" s="13">
        <v>0</v>
      </c>
      <c r="H159" s="13">
        <f t="shared" si="44"/>
        <v>0</v>
      </c>
      <c r="I159" s="13">
        <f t="shared" si="45"/>
        <v>0</v>
      </c>
    </row>
    <row r="160" spans="1:9" x14ac:dyDescent="0.45">
      <c r="A160" t="s">
        <v>2</v>
      </c>
      <c r="B160" t="s">
        <v>28</v>
      </c>
      <c r="C160" t="s">
        <v>18</v>
      </c>
      <c r="D160" s="24">
        <v>4999.01</v>
      </c>
      <c r="E160" s="13">
        <v>4</v>
      </c>
      <c r="F160" s="13">
        <v>4</v>
      </c>
      <c r="G160" s="13">
        <v>5</v>
      </c>
      <c r="H160" s="13">
        <f t="shared" si="44"/>
        <v>2</v>
      </c>
      <c r="I160" s="13">
        <f t="shared" si="45"/>
        <v>3</v>
      </c>
    </row>
    <row r="161" spans="1:9" x14ac:dyDescent="0.45">
      <c r="A161" t="s">
        <v>2</v>
      </c>
      <c r="B161" t="s">
        <v>26</v>
      </c>
      <c r="C161" t="s">
        <v>38</v>
      </c>
      <c r="D161" s="24">
        <v>1155.28</v>
      </c>
      <c r="E161" s="13">
        <v>1</v>
      </c>
      <c r="F161" s="13">
        <v>1</v>
      </c>
      <c r="G161" s="13">
        <v>2</v>
      </c>
      <c r="H161" s="13">
        <f t="shared" si="44"/>
        <v>1</v>
      </c>
      <c r="I161" s="13">
        <f t="shared" si="45"/>
        <v>1</v>
      </c>
    </row>
    <row r="162" spans="1:9" x14ac:dyDescent="0.45">
      <c r="A162" t="s">
        <v>2</v>
      </c>
      <c r="B162" t="s">
        <v>29</v>
      </c>
      <c r="C162" t="s">
        <v>31</v>
      </c>
      <c r="D162" s="24">
        <v>4438.88</v>
      </c>
      <c r="E162" s="13">
        <v>5</v>
      </c>
      <c r="F162" s="13">
        <v>5</v>
      </c>
      <c r="G162" s="13">
        <v>6</v>
      </c>
      <c r="H162" s="13">
        <f t="shared" si="44"/>
        <v>3</v>
      </c>
      <c r="I162" s="13">
        <f t="shared" si="45"/>
        <v>3</v>
      </c>
    </row>
    <row r="163" spans="1:9" x14ac:dyDescent="0.45">
      <c r="A163" t="s">
        <v>2</v>
      </c>
      <c r="B163" t="s">
        <v>29</v>
      </c>
      <c r="C163" t="s">
        <v>32</v>
      </c>
      <c r="D163" s="24">
        <v>1549.3150000000001</v>
      </c>
      <c r="E163" s="13">
        <v>1</v>
      </c>
      <c r="F163" s="13">
        <v>2</v>
      </c>
      <c r="G163" s="13">
        <v>2</v>
      </c>
      <c r="H163" s="13">
        <f t="shared" si="44"/>
        <v>1</v>
      </c>
      <c r="I163" s="13">
        <f t="shared" si="45"/>
        <v>1</v>
      </c>
    </row>
    <row r="164" spans="1:9" x14ac:dyDescent="0.45">
      <c r="A164" t="s">
        <v>2</v>
      </c>
      <c r="B164" t="s">
        <v>43</v>
      </c>
      <c r="C164" t="s">
        <v>54</v>
      </c>
      <c r="D164" s="24">
        <v>0</v>
      </c>
      <c r="E164" s="13">
        <v>0</v>
      </c>
      <c r="F164" s="13">
        <v>0</v>
      </c>
      <c r="G164" s="13">
        <v>0</v>
      </c>
      <c r="H164" s="13">
        <f t="shared" si="44"/>
        <v>0</v>
      </c>
      <c r="I164" s="13">
        <f t="shared" si="45"/>
        <v>0</v>
      </c>
    </row>
    <row r="165" spans="1:9" ht="14.65" thickBot="1" x14ac:dyDescent="0.5">
      <c r="C165" s="14" t="str">
        <f>A149&amp;" Total"</f>
        <v>FY23-24 Total</v>
      </c>
      <c r="D165" s="25">
        <f t="shared" ref="D165:I165" si="46">SUM(D151:D164)</f>
        <v>19184.895</v>
      </c>
      <c r="E165" s="26">
        <f t="shared" si="46"/>
        <v>15</v>
      </c>
      <c r="F165" s="26">
        <f t="shared" si="46"/>
        <v>16</v>
      </c>
      <c r="G165" s="26">
        <f t="shared" si="46"/>
        <v>19</v>
      </c>
      <c r="H165" s="26">
        <f t="shared" si="46"/>
        <v>8</v>
      </c>
      <c r="I165" s="26">
        <f t="shared" si="46"/>
        <v>11</v>
      </c>
    </row>
    <row r="166" spans="1:9" ht="14.65" thickTop="1" x14ac:dyDescent="0.45">
      <c r="C166" s="8" t="s">
        <v>39</v>
      </c>
      <c r="D166" s="27">
        <f>D$13-D165</f>
        <v>0</v>
      </c>
      <c r="E166" s="27">
        <f t="shared" ref="E166:I166" si="47">E$13-E165</f>
        <v>0</v>
      </c>
      <c r="F166" s="27">
        <f t="shared" si="47"/>
        <v>0</v>
      </c>
      <c r="G166" s="27">
        <f t="shared" si="47"/>
        <v>0</v>
      </c>
      <c r="H166" s="27">
        <f t="shared" si="47"/>
        <v>0</v>
      </c>
      <c r="I166" s="27">
        <f t="shared" si="47"/>
        <v>0</v>
      </c>
    </row>
  </sheetData>
  <mergeCells count="1">
    <mergeCell ref="K18:Q18"/>
  </mergeCells>
  <pageMargins left="0.7" right="0.7" top="0.75" bottom="0.75" header="0.3" footer="0.3"/>
  <pageSetup scale="3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823ADDD2A7504884EF285F0973CD45" ma:contentTypeVersion="17" ma:contentTypeDescription="Create a new document." ma:contentTypeScope="" ma:versionID="c0ac5407fe74a3de3941d6ce49afb2c7">
  <xsd:schema xmlns:xsd="http://www.w3.org/2001/XMLSchema" xmlns:xs="http://www.w3.org/2001/XMLSchema" xmlns:p="http://schemas.microsoft.com/office/2006/metadata/properties" xmlns:ns2="ee0a1b75-fe8b-445f-9f23-a0222bbb5b02" xmlns:ns3="5cd8033f-2832-4506-aa99-a94d69a43f1c" targetNamespace="http://schemas.microsoft.com/office/2006/metadata/properties" ma:root="true" ma:fieldsID="0839275dc28e5d545d70ce699ec6ee95" ns2:_="" ns3:_="">
    <xsd:import namespace="ee0a1b75-fe8b-445f-9f23-a0222bbb5b02"/>
    <xsd:import namespace="5cd8033f-2832-4506-aa99-a94d69a43f1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0a1b75-fe8b-445f-9f23-a0222bbb5b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8d3f186-63df-4644-a0b0-7b15e6fdad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d8033f-2832-4506-aa99-a94d69a43f1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584f84a-fad1-4472-8155-3d2305086f1b}" ma:internalName="TaxCatchAll" ma:showField="CatchAllData" ma:web="5cd8033f-2832-4506-aa99-a94d69a43f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28048-14CF-41E4-9164-09E3D27ED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0a1b75-fe8b-445f-9f23-a0222bbb5b02"/>
    <ds:schemaRef ds:uri="5cd8033f-2832-4506-aa99-a94d69a43f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B1309B-9CDF-4977-9CDC-AE2BA83B1B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Introduction</vt:lpstr>
      <vt:lpstr>Sections 5, 6, and 7</vt:lpstr>
      <vt:lpstr>Introduction!Print_Area</vt:lpstr>
      <vt:lpstr>'Sections 5, 6, and 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Strachan</dc:creator>
  <cp:lastModifiedBy>Patricia Valenzuela</cp:lastModifiedBy>
  <dcterms:created xsi:type="dcterms:W3CDTF">2019-07-29T16:40:40Z</dcterms:created>
  <dcterms:modified xsi:type="dcterms:W3CDTF">2024-08-12T18:10:04Z</dcterms:modified>
</cp:coreProperties>
</file>